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ideapublicschoolsorg.sharepoint.com/sites/Solicitations2/Shared Documents/A. Formal Solicitations/2025-2026/01. 25-26 Fiscal Year Solicitations/52-CAT2PH2-0127/03. Solicitation Documents/"/>
    </mc:Choice>
  </mc:AlternateContent>
  <xr:revisionPtr revIDLastSave="92" documentId="8_{6CB95807-1BB6-4812-ABDB-791DA02703EC}" xr6:coauthVersionLast="47" xr6:coauthVersionMax="47" xr10:uidLastSave="{85B8DA21-A049-400B-A592-7833C32F246B}"/>
  <bookViews>
    <workbookView xWindow="28680" yWindow="750" windowWidth="29040" windowHeight="15720" tabRatio="500" activeTab="1" xr2:uid="{00000000-000D-0000-FFFF-FFFF00000000}"/>
  </bookViews>
  <sheets>
    <sheet name="Site List" sheetId="1" r:id="rId1"/>
    <sheet name="C2_Pricing_Sheet Ph 2" sheetId="2" r:id="rId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P49" i="2" l="1"/>
  <c r="L49" i="2"/>
  <c r="K49" i="2"/>
  <c r="J49" i="2"/>
  <c r="E49" i="2"/>
  <c r="P48" i="2"/>
  <c r="L48" i="2"/>
  <c r="K48" i="2"/>
  <c r="J48" i="2"/>
  <c r="E48" i="2"/>
  <c r="P47" i="2"/>
  <c r="L47" i="2"/>
  <c r="K47" i="2"/>
  <c r="J47" i="2"/>
  <c r="E47" i="2"/>
  <c r="P46" i="2"/>
  <c r="L46" i="2"/>
  <c r="K46" i="2"/>
  <c r="J46" i="2"/>
  <c r="E46" i="2"/>
  <c r="P45" i="2"/>
  <c r="L45" i="2"/>
  <c r="K45" i="2"/>
  <c r="J45" i="2"/>
  <c r="E45" i="2"/>
  <c r="P44" i="2"/>
  <c r="L44" i="2"/>
  <c r="K44" i="2"/>
  <c r="J44" i="2"/>
  <c r="E44" i="2"/>
  <c r="P43" i="2"/>
  <c r="L43" i="2"/>
  <c r="K43" i="2"/>
  <c r="J43" i="2"/>
  <c r="E43" i="2"/>
  <c r="P42" i="2"/>
  <c r="L42" i="2"/>
  <c r="K42" i="2"/>
  <c r="J42" i="2"/>
  <c r="E42" i="2"/>
  <c r="P41" i="2"/>
  <c r="L41" i="2"/>
  <c r="K41" i="2"/>
  <c r="J41" i="2"/>
  <c r="E41" i="2"/>
  <c r="N41" i="2" s="1"/>
  <c r="P40" i="2"/>
  <c r="L40" i="2"/>
  <c r="K40" i="2"/>
  <c r="J40" i="2"/>
  <c r="E40" i="2"/>
  <c r="P39" i="2"/>
  <c r="L39" i="2"/>
  <c r="K39" i="2"/>
  <c r="J39" i="2"/>
  <c r="E39" i="2"/>
  <c r="P38" i="2"/>
  <c r="L38" i="2"/>
  <c r="K38" i="2"/>
  <c r="J38" i="2"/>
  <c r="E38" i="2"/>
  <c r="P37" i="2"/>
  <c r="L37" i="2"/>
  <c r="K37" i="2"/>
  <c r="J37" i="2"/>
  <c r="E37" i="2"/>
  <c r="N37" i="2" s="1"/>
  <c r="P36" i="2"/>
  <c r="L36" i="2"/>
  <c r="K36" i="2"/>
  <c r="J36" i="2"/>
  <c r="E36" i="2"/>
  <c r="P35" i="2"/>
  <c r="L35" i="2"/>
  <c r="K35" i="2"/>
  <c r="J35" i="2"/>
  <c r="E35" i="2"/>
  <c r="P34" i="2"/>
  <c r="L34" i="2"/>
  <c r="K34" i="2"/>
  <c r="J34" i="2"/>
  <c r="E34" i="2"/>
  <c r="P33" i="2"/>
  <c r="L33" i="2"/>
  <c r="K33" i="2"/>
  <c r="J33" i="2"/>
  <c r="E33" i="2"/>
  <c r="P32" i="2"/>
  <c r="L32" i="2"/>
  <c r="K32" i="2"/>
  <c r="J32" i="2"/>
  <c r="E32" i="2"/>
  <c r="P31" i="2"/>
  <c r="L31" i="2"/>
  <c r="K31" i="2"/>
  <c r="J31" i="2"/>
  <c r="E31" i="2"/>
  <c r="P30" i="2"/>
  <c r="L30" i="2"/>
  <c r="K30" i="2"/>
  <c r="J30" i="2"/>
  <c r="E30" i="2"/>
  <c r="P29" i="2"/>
  <c r="L29" i="2"/>
  <c r="K29" i="2"/>
  <c r="J29" i="2"/>
  <c r="E29" i="2"/>
  <c r="P28" i="2"/>
  <c r="L28" i="2"/>
  <c r="K28" i="2"/>
  <c r="J28" i="2"/>
  <c r="E28" i="2"/>
  <c r="P27" i="2"/>
  <c r="L27" i="2"/>
  <c r="K27" i="2"/>
  <c r="J27" i="2"/>
  <c r="J50" i="2" s="1"/>
  <c r="E27" i="2"/>
  <c r="E25" i="2"/>
  <c r="N47" i="2" l="1"/>
  <c r="M47" i="2" s="1"/>
  <c r="N27" i="2"/>
  <c r="M27" i="2" s="1"/>
  <c r="N31" i="2"/>
  <c r="M31" i="2" s="1"/>
  <c r="N39" i="2"/>
  <c r="M39" i="2" s="1"/>
  <c r="N49" i="2"/>
  <c r="M49" i="2" s="1"/>
  <c r="N29" i="2"/>
  <c r="M29" i="2" s="1"/>
  <c r="N33" i="2"/>
  <c r="M33" i="2" s="1"/>
  <c r="N38" i="2"/>
  <c r="M38" i="2" s="1"/>
  <c r="N48" i="2"/>
  <c r="M48" i="2" s="1"/>
  <c r="N44" i="2"/>
  <c r="M44" i="2" s="1"/>
  <c r="N32" i="2"/>
  <c r="M32" i="2" s="1"/>
  <c r="N35" i="2"/>
  <c r="K50" i="2"/>
  <c r="N30" i="2"/>
  <c r="M30" i="2" s="1"/>
  <c r="N46" i="2"/>
  <c r="M46" i="2" s="1"/>
  <c r="N42" i="2"/>
  <c r="M42" i="2" s="1"/>
  <c r="N45" i="2"/>
  <c r="M45" i="2"/>
  <c r="N28" i="2"/>
  <c r="M28" i="2" s="1"/>
  <c r="N34" i="2"/>
  <c r="M34" i="2" s="1"/>
  <c r="N36" i="2"/>
  <c r="M36" i="2" s="1"/>
  <c r="N40" i="2"/>
  <c r="N43" i="2"/>
  <c r="M43" i="2"/>
  <c r="M41" i="2"/>
  <c r="M40" i="2"/>
  <c r="M37" i="2"/>
  <c r="P50" i="2"/>
  <c r="L50" i="2"/>
  <c r="C53" i="2" s="1"/>
  <c r="N50" i="2" l="1"/>
  <c r="C54" i="2" s="1"/>
  <c r="M35" i="2"/>
  <c r="M50" i="2" s="1"/>
  <c r="C5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 authorId="0" shapeId="0" xr:uid="{00000000-0006-0000-0100-000001000000}">
      <text>
        <r>
          <rPr>
            <sz val="10"/>
            <rFont val="Arial"/>
            <family val="2"/>
          </rPr>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@Edgar Espinoza
@Christopher Welch
Please confirm all parts &amp; quantities are correct for a Phase 2 Project</t>
        </r>
      </text>
    </comment>
    <comment ref="G8" authorId="0" shapeId="0" xr:uid="{00000000-0006-0000-0100-000003000000}">
      <text>
        <r>
          <rPr>
            <sz val="10"/>
            <rFont val="Arial"/>
            <family val="2"/>
          </rPr>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IT/PMO: Add EA info once clarified
Reply:
    Pending to hear back from Cisco on how to request pricing for the new EA License's
@Christopher Welch
@Edgar Espinoza</t>
        </r>
      </text>
    </comment>
    <comment ref="B14" authorId="0" shapeId="0" xr:uid="{00000000-0006-0000-0100-00000200000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IT/PMO: please review reworded instructions and provide feedback and/or approve.
Reply:
    Approved</t>
        </r>
      </text>
    </comment>
    <comment ref="I24" authorId="0" shapeId="0" xr:uid="{00000000-0006-0000-0100-000004000000}">
      <text>
        <r>
          <rPr>
            <sz val="10"/>
            <rFont val="Arial"/>
            <family val="2"/>
          </rPr>
          <t>Vendor is to enter the E-rate eligible percentage based on manufacturer guidance for the product quoted.</t>
        </r>
      </text>
    </comment>
  </commentList>
</comments>
</file>

<file path=xl/sharedStrings.xml><?xml version="1.0" encoding="utf-8"?>
<sst xmlns="http://schemas.openxmlformats.org/spreadsheetml/2006/main" count="136" uniqueCount="112">
  <si>
    <t>Project Type</t>
  </si>
  <si>
    <t>School Name</t>
  </si>
  <si>
    <t>Address</t>
  </si>
  <si>
    <t>Longitude</t>
  </si>
  <si>
    <t>Latitude</t>
  </si>
  <si>
    <t>Phase 2</t>
  </si>
  <si>
    <t>IDEA Lopez</t>
  </si>
  <si>
    <t>3401 W. 5th St, Odessa, TX 79763</t>
  </si>
  <si>
    <t>Attachment K: CAT 2 Phase 2 Price Sheet</t>
  </si>
  <si>
    <t>RFP #52-CAT2PH2-0127 E-Rate CAT 2 Phase 2 - Form 470 #270000067</t>
  </si>
  <si>
    <t>Applicant (BEN):</t>
  </si>
  <si>
    <t>IDEA Public Schools (TX) IDEA Lopez</t>
  </si>
  <si>
    <t>BEN#:</t>
  </si>
  <si>
    <t>Form 470#:</t>
  </si>
  <si>
    <t>Service Provider:</t>
  </si>
  <si>
    <t>SPIN:</t>
  </si>
  <si>
    <t>Contact Name:</t>
  </si>
  <si>
    <t>Contact E-mail:</t>
  </si>
  <si>
    <t>Contact Phone:</t>
  </si>
  <si>
    <t>Site Visit Attendee:</t>
  </si>
  <si>
    <t>Pricing Sheet Response Instructions</t>
  </si>
  <si>
    <t>1. Sheet must be completed by Respondent and submitted with proposal. Pricing submitted in alternative formats will not be considered/reviewed.</t>
  </si>
  <si>
    <t>2.  A response must be included for each row below.  If you do not plan to offer a specific line item, please place "N/A" in the Proposed Solution "Make" Column (Column F). If no charge applies, Respondet must enter $0.00.</t>
  </si>
  <si>
    <t xml:space="preserve">3.  Should there be a discrepancy between the fees listed in this Pricing Attachment and any other proposal response document, the costs offered in this document shall prevail.  </t>
  </si>
  <si>
    <t>4. Respondent is required to complete all yellow cells. The blue columns are autopopulated and should not be edited.</t>
  </si>
  <si>
    <t>5. Specific models have been listed below to provide a better understanding of the specs the applicant is interested in. As per E-Rate rules, ALL proposals that include solutions functionally equivalent to the models listed below will be reviewed and considered. If Respondent provides an equivalent solution, Respondent must also provide documentation that demonstrates the solution listed on your response is functionally equivalent to what is requested. Any proposed equivalent solution must be fully compatible with IDEA’s existing network infrastructure and capable of being deployed without requiring the replacement of existing supporting hardware, software, licensing, management platforms, or other infrastructure components not included in the Respondent’s proposal. Proposed solutions that would necessitate additional infrastructure upgrades, introduce separate management systems, increase administrative overhead, or result in additional costs to achieve equivalent functionality may be deemed non-responsive.</t>
  </si>
  <si>
    <t>6. Respondet is required to sign and date Attachment K - CAT 2 Phase 2 Price Sheet</t>
  </si>
  <si>
    <t>Requested Solution (or equivalent)</t>
  </si>
  <si>
    <t>*Proposed Solution</t>
  </si>
  <si>
    <t>Cost Calculations</t>
  </si>
  <si>
    <t>Extended E-rate Eligible Cost by Location</t>
  </si>
  <si>
    <t>Type of Equipment</t>
  </si>
  <si>
    <t>Model</t>
  </si>
  <si>
    <t>Description</t>
  </si>
  <si>
    <t>Quantity</t>
  </si>
  <si>
    <t>Unit Cost</t>
  </si>
  <si>
    <t>E-rate Eligible % of the Model</t>
  </si>
  <si>
    <t>Unit E-rate Ineligible Cost</t>
  </si>
  <si>
    <t>Unit E-rate Eligible Cost</t>
  </si>
  <si>
    <t>Total Extended Cost</t>
  </si>
  <si>
    <t>Total Extended E-rate Ineligible Cost</t>
  </si>
  <si>
    <t>Total Extended E-rate Eligible Cost</t>
  </si>
  <si>
    <t xml:space="preserve">Qty </t>
  </si>
  <si>
    <t>Ext Cost</t>
  </si>
  <si>
    <t>Data Distribution</t>
  </si>
  <si>
    <t>Example Brand</t>
  </si>
  <si>
    <t>Example Model</t>
  </si>
  <si>
    <t>ABC Brand</t>
  </si>
  <si>
    <t>XYC Model</t>
  </si>
  <si>
    <t>X.XX</t>
  </si>
  <si>
    <t>$X.XX</t>
  </si>
  <si>
    <t>Blank</t>
  </si>
  <si>
    <t>Wireless Data Distribution</t>
  </si>
  <si>
    <t>CW9164I-MR</t>
  </si>
  <si>
    <r>
      <rPr>
        <sz val="10"/>
        <color rgb="FF000000"/>
        <rFont val="Calibri"/>
        <family val="2"/>
      </rPr>
      <t xml:space="preserve">Catalyst 9164I AP (W6E, tri-band 4x4) w/Meraki </t>
    </r>
    <r>
      <rPr>
        <b/>
        <sz val="10"/>
        <color rgb="FF000000"/>
        <rFont val="Calibri"/>
        <family val="2"/>
      </rPr>
      <t>(hardware only)</t>
    </r>
  </si>
  <si>
    <t>CW9166I-MR</t>
  </si>
  <si>
    <r>
      <rPr>
        <sz val="10"/>
        <color rgb="FF000000"/>
        <rFont val="Calibri"/>
        <family val="2"/>
      </rPr>
      <t xml:space="preserve">Catalyst 9166I AP (W6E, tri-band 4x4) w/Meraki </t>
    </r>
    <r>
      <rPr>
        <b/>
        <sz val="10"/>
        <color rgb="FF000000"/>
        <rFont val="Calibri"/>
        <family val="2"/>
      </rPr>
      <t>(hardware only)</t>
    </r>
  </si>
  <si>
    <t>Miscellaneous</t>
  </si>
  <si>
    <t>Chatsworth</t>
  </si>
  <si>
    <t>Oberon 1015-1313</t>
  </si>
  <si>
    <t>C9300-48P-EDU</t>
  </si>
  <si>
    <r>
      <rPr>
        <sz val="10"/>
        <color rgb="FF000000"/>
        <rFont val="Calibri"/>
        <family val="2"/>
      </rPr>
      <t xml:space="preserve">Catalyst 9300 48-port PoE+, K12 </t>
    </r>
    <r>
      <rPr>
        <b/>
        <sz val="10"/>
        <color rgb="FF000000"/>
        <rFont val="Calibri"/>
        <family val="2"/>
      </rPr>
      <t>(hardware only)</t>
    </r>
  </si>
  <si>
    <t>Module</t>
  </si>
  <si>
    <t>PWR-C1-715WAC-P/2</t>
  </si>
  <si>
    <t>715W AC 80+ platinum Config 1 SecondaryPower Supply</t>
  </si>
  <si>
    <t>TE-C9K-SW</t>
  </si>
  <si>
    <t>TE agent for IOSXE on C9K</t>
  </si>
  <si>
    <t>TE-EMBEDDED-T</t>
  </si>
  <si>
    <t>Cisco ThousandEyes Enterprise Agent IBN Embedded</t>
  </si>
  <si>
    <t>Cabling/Connectors</t>
  </si>
  <si>
    <t>PWR-C1-715WAC-P</t>
  </si>
  <si>
    <t>715W AC 80+ platinum Config 1 Power Supply</t>
  </si>
  <si>
    <t>C9300-SSD-NONE</t>
  </si>
  <si>
    <t>No SSD Card Selected</t>
  </si>
  <si>
    <t>CAB-TA-NA</t>
  </si>
  <si>
    <t>North America AC Type A Power Cable</t>
  </si>
  <si>
    <t>CAB-SPWR-30CM</t>
  </si>
  <si>
    <t>Catalyst Stack Power Cable 30 CM</t>
  </si>
  <si>
    <t>STACK-T1-50CM</t>
  </si>
  <si>
    <t>50CM Type 1 Stacking Cable</t>
  </si>
  <si>
    <t>C9300-NM-8X</t>
  </si>
  <si>
    <t>Catalyst 9300 8 x 10GE Network Module</t>
  </si>
  <si>
    <t>Transceiver</t>
  </si>
  <si>
    <t>SFP-10GB-LRM=</t>
  </si>
  <si>
    <t>Cisco 10G Base LRM Multi-Mode</t>
  </si>
  <si>
    <t>Data Protection</t>
  </si>
  <si>
    <t>9PX3000RT-L</t>
  </si>
  <si>
    <t>9PX 3000 120V RT LI-ION PERP 9PX 3000 120V RT LI-ION</t>
  </si>
  <si>
    <t>NETWORK-M2</t>
  </si>
  <si>
    <t xml:space="preserve">Eaton Gigabit Network Card </t>
  </si>
  <si>
    <t>PDU1220</t>
  </si>
  <si>
    <t>Tripp Lite Rack Mount PDU</t>
  </si>
  <si>
    <t>Lift</t>
  </si>
  <si>
    <t>Lift rental per site</t>
  </si>
  <si>
    <t>Travel</t>
  </si>
  <si>
    <t>Travel costs per site for installation</t>
  </si>
  <si>
    <t>Pre-Installation Survey</t>
  </si>
  <si>
    <t>Pre-Installation Survey per site</t>
  </si>
  <si>
    <t>Heat Mapping</t>
  </si>
  <si>
    <t>Heat Map per site</t>
  </si>
  <si>
    <t>Installation</t>
  </si>
  <si>
    <t xml:space="preserve">Turn Key Installation and Configuration </t>
  </si>
  <si>
    <t>Shipping/Freight</t>
  </si>
  <si>
    <t>Shipping of All Equipment</t>
  </si>
  <si>
    <t>Total Quoted Costs:</t>
  </si>
  <si>
    <t>E-rate Eligible Costs:</t>
  </si>
  <si>
    <t>E-rate Ineligible Costs:</t>
  </si>
  <si>
    <t>ACCEPTANCE OF PROPOSAL</t>
  </si>
  <si>
    <t xml:space="preserve">By signing this Rate Sheet you agree to and acknowledge the Scope of Work and Terms and Conditions stated in the provided solicitation document. </t>
  </si>
  <si>
    <t xml:space="preserve">Payment for services rendered will be made as specified.  </t>
  </si>
  <si>
    <t>AUTHORIZED CLIENT SIGNATURE</t>
  </si>
  <si>
    <t>DATE OF ACCEPTANCE (mm/dd/yyyy)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</si>
</sst>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_);_(@_)"/>
    <numFmt numFmtId="165" formatCode="\$#,##0.00"/>
  </numFmts>
  <fonts count="26" x14ac:knownFonts="1">
    <font>
      <sz val="11"/>
      <color theme="1"/>
      <name val="Calibri"/>
      <family val="2"/>
      <charset val="1"/>
    </font>
    <font>
      <u/>
      <sz val="11"/>
      <color theme="10"/>
      <name val="Calibri"/>
      <family val="2"/>
      <charset val="1"/>
    </font>
    <font>
      <u/>
      <sz val="10"/>
      <color theme="10"/>
      <name val="Arial"/>
      <family val="2"/>
      <charset val="1"/>
    </font>
    <font>
      <sz val="10"/>
      <name val="Arial"/>
      <family val="2"/>
      <charset val="1"/>
    </font>
    <font>
      <sz val="10"/>
      <color rgb="FF000000"/>
      <name val="Arial"/>
      <family val="2"/>
      <charset val="1"/>
    </font>
    <font>
      <b/>
      <sz val="18"/>
      <color theme="0"/>
      <name val="Calibri"/>
      <family val="2"/>
      <charset val="1"/>
    </font>
    <font>
      <sz val="11"/>
      <color rgb="FFFF0000"/>
      <name val="Calibri"/>
      <family val="2"/>
      <charset val="1"/>
    </font>
    <font>
      <i/>
      <sz val="15"/>
      <color theme="1"/>
      <name val="Calibri"/>
      <family val="2"/>
      <charset val="1"/>
    </font>
    <font>
      <b/>
      <i/>
      <sz val="15"/>
      <color theme="1"/>
      <name val="Calibri"/>
      <family val="2"/>
      <charset val="1"/>
    </font>
    <font>
      <b/>
      <sz val="11"/>
      <name val="Calibri"/>
      <family val="2"/>
      <charset val="1"/>
    </font>
    <font>
      <sz val="11"/>
      <name val="Calibri"/>
      <family val="2"/>
      <charset val="1"/>
    </font>
    <font>
      <b/>
      <sz val="11"/>
      <color rgb="FFFF0000"/>
      <name val="Calibri"/>
      <family val="2"/>
      <charset val="1"/>
    </font>
    <font>
      <u/>
      <sz val="11"/>
      <color rgb="FF0070C0"/>
      <name val="Calibri"/>
      <family val="2"/>
      <charset val="1"/>
    </font>
    <font>
      <b/>
      <u/>
      <sz val="11"/>
      <name val="Calibri"/>
      <family val="2"/>
      <charset val="1"/>
    </font>
    <font>
      <sz val="10"/>
      <color theme="1"/>
      <name val="Calibri"/>
      <family val="2"/>
      <charset val="1"/>
    </font>
    <font>
      <sz val="10"/>
      <color rgb="FF000000"/>
      <name val="Calibri"/>
      <family val="2"/>
      <charset val="1"/>
    </font>
    <font>
      <b/>
      <sz val="10"/>
      <name val="Calibri"/>
      <family val="2"/>
      <charset val="1"/>
    </font>
    <font>
      <b/>
      <sz val="11"/>
      <color theme="1"/>
      <name val="Calibri"/>
      <family val="2"/>
      <charset val="1"/>
    </font>
    <font>
      <sz val="10"/>
      <name val="Calibri"/>
      <family val="2"/>
      <charset val="1"/>
    </font>
    <font>
      <b/>
      <sz val="10"/>
      <color theme="1"/>
      <name val="Calibri"/>
      <family val="2"/>
      <charset val="1"/>
    </font>
    <font>
      <b/>
      <sz val="11"/>
      <name val="Calibri"/>
      <family val="2"/>
    </font>
    <font>
      <b/>
      <sz val="11"/>
      <color rgb="FF000000"/>
      <name val="Calibri"/>
      <family val="2"/>
      <charset val="1"/>
    </font>
    <font>
      <sz val="10"/>
      <name val="Arial"/>
      <family val="2"/>
    </font>
    <font>
      <sz val="11"/>
      <color theme="1"/>
      <name val="Calibri"/>
      <family val="2"/>
      <charset val="1"/>
    </font>
    <font>
      <sz val="10"/>
      <color rgb="FF000000"/>
      <name val="Calibri"/>
      <family val="2"/>
    </font>
    <font>
      <b/>
      <sz val="10"/>
      <color rgb="FF000000"/>
      <name val="Calibri"/>
      <family val="2"/>
    </font>
  </fonts>
  <fills count="9">
    <fill>
      <patternFill patternType="none"/>
    </fill>
    <fill>
      <patternFill patternType="gray125"/>
    </fill>
    <fill>
      <patternFill patternType="solid">
        <fgColor theme="4" tint="-0.249977111117893"/>
        <bgColor rgb="FF666699"/>
      </patternFill>
    </fill>
    <fill>
      <patternFill patternType="solid">
        <fgColor rgb="FFFFFFEF"/>
        <bgColor rgb="FFFFFFFF"/>
      </patternFill>
    </fill>
    <fill>
      <patternFill patternType="solid">
        <fgColor theme="0"/>
        <bgColor rgb="FFFFFFEF"/>
      </patternFill>
    </fill>
    <fill>
      <patternFill patternType="solid">
        <fgColor theme="4" tint="0.79989013336588644"/>
        <bgColor rgb="FFFFFFEF"/>
      </patternFill>
    </fill>
    <fill>
      <patternFill patternType="solid">
        <fgColor rgb="FFFFFFCC"/>
        <bgColor rgb="FFFFFFEF"/>
      </patternFill>
    </fill>
    <fill>
      <patternFill patternType="solid">
        <fgColor theme="1"/>
        <bgColor rgb="FF003300"/>
      </patternFill>
    </fill>
    <fill>
      <patternFill patternType="solid">
        <fgColor theme="4" tint="0.39988402966399123"/>
        <bgColor rgb="FFC0C0C0"/>
      </patternFill>
    </fill>
  </fills>
  <borders count="2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s>
  <cellStyleXfs count="8">
    <xf numFmtId="0" fontId="0" fillId="0" borderId="0"/>
    <xf numFmtId="164" fontId="23" fillId="0" borderId="0"/>
    <xf numFmtId="0" fontId="1" fillId="0" borderId="0"/>
    <xf numFmtId="0" fontId="2" fillId="0" borderId="0"/>
    <xf numFmtId="0" fontId="23" fillId="0" borderId="0"/>
    <xf numFmtId="0" fontId="3" fillId="0" borderId="0"/>
    <xf numFmtId="0" fontId="4" fillId="0" borderId="0"/>
    <xf numFmtId="0" fontId="4" fillId="0" borderId="0"/>
  </cellStyleXfs>
  <cellXfs count="159">
    <xf numFmtId="0" fontId="0" fillId="0" borderId="0" xfId="0"/>
    <xf numFmtId="0" fontId="15" fillId="0" borderId="0" xfId="0" applyFont="1" applyAlignment="1">
      <alignment vertical="top" wrapText="1"/>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0" fillId="0" borderId="4" xfId="0" applyBorder="1" applyAlignment="1">
      <alignment horizontal="center"/>
    </xf>
    <xf numFmtId="0" fontId="0" fillId="0" borderId="5" xfId="0" applyBorder="1" applyAlignment="1">
      <alignment vertical="center" wrapText="1"/>
    </xf>
    <xf numFmtId="0" fontId="0" fillId="0" borderId="5" xfId="0" applyBorder="1"/>
    <xf numFmtId="0" fontId="0" fillId="0" borderId="6" xfId="0" applyBorder="1"/>
    <xf numFmtId="0" fontId="6" fillId="0" borderId="0" xfId="0" applyFont="1"/>
    <xf numFmtId="0" fontId="0" fillId="0" borderId="0" xfId="0" applyProtection="1">
      <protection locked="0"/>
    </xf>
    <xf numFmtId="0" fontId="0" fillId="0" borderId="0" xfId="0" applyAlignment="1" applyProtection="1">
      <alignment horizontal="justify"/>
      <protection locked="0"/>
    </xf>
    <xf numFmtId="10" fontId="0" fillId="0" borderId="0" xfId="0" applyNumberFormat="1" applyProtection="1">
      <protection locked="0"/>
    </xf>
    <xf numFmtId="0" fontId="7" fillId="0" borderId="0" xfId="0" applyFont="1" applyAlignment="1" applyProtection="1">
      <alignment vertical="center"/>
      <protection locked="0"/>
    </xf>
    <xf numFmtId="0" fontId="8" fillId="0" borderId="0" xfId="0" applyFont="1" applyAlignment="1" applyProtection="1">
      <alignment horizontal="left" vertical="center"/>
      <protection locked="0"/>
    </xf>
    <xf numFmtId="0" fontId="7" fillId="0" borderId="0" xfId="0" applyFont="1" applyAlignment="1" applyProtection="1">
      <alignment vertical="center" wrapText="1"/>
      <protection locked="0"/>
    </xf>
    <xf numFmtId="0" fontId="7" fillId="0" borderId="0" xfId="0" applyFont="1" applyAlignment="1" applyProtection="1">
      <alignment horizontal="justify" wrapText="1"/>
      <protection locked="0"/>
    </xf>
    <xf numFmtId="10" fontId="7" fillId="0" borderId="0" xfId="0" applyNumberFormat="1" applyFont="1" applyAlignment="1" applyProtection="1">
      <alignment vertical="center" wrapText="1"/>
      <protection locked="0"/>
    </xf>
    <xf numFmtId="0" fontId="9" fillId="0" borderId="0" xfId="0" applyFont="1" applyAlignment="1">
      <alignment horizontal="left" vertical="center"/>
    </xf>
    <xf numFmtId="0" fontId="10" fillId="3" borderId="7" xfId="0" applyFont="1" applyFill="1" applyBorder="1" applyAlignment="1">
      <alignment horizontal="left" vertical="center"/>
    </xf>
    <xf numFmtId="0" fontId="0" fillId="3" borderId="8" xfId="0" applyFill="1" applyBorder="1" applyAlignment="1">
      <alignment horizontal="justify"/>
    </xf>
    <xf numFmtId="10" fontId="0" fillId="0" borderId="0" xfId="0" applyNumberFormat="1" applyAlignment="1" applyProtection="1">
      <alignment horizontal="left" vertical="center" wrapText="1"/>
      <protection locked="0"/>
    </xf>
    <xf numFmtId="0" fontId="11" fillId="0" borderId="0" xfId="0" applyFont="1" applyAlignment="1" applyProtection="1">
      <alignment horizontal="left"/>
      <protection locked="0"/>
    </xf>
    <xf numFmtId="0" fontId="0" fillId="0" borderId="0" xfId="0" applyAlignment="1" applyProtection="1">
      <alignment horizontal="right"/>
      <protection locked="0"/>
    </xf>
    <xf numFmtId="0" fontId="0" fillId="0" borderId="0" xfId="0" applyAlignment="1" applyProtection="1">
      <alignment wrapText="1"/>
      <protection locked="0"/>
    </xf>
    <xf numFmtId="0" fontId="9" fillId="0" borderId="0" xfId="0" applyFont="1" applyAlignment="1" applyProtection="1">
      <alignment horizontal="left" vertical="center" wrapText="1"/>
      <protection locked="0"/>
    </xf>
    <xf numFmtId="0" fontId="0" fillId="0" borderId="0" xfId="0" applyAlignment="1" applyProtection="1">
      <alignment horizontal="right" wrapText="1"/>
      <protection locked="0"/>
    </xf>
    <xf numFmtId="0" fontId="0" fillId="3" borderId="9" xfId="0" applyFill="1" applyBorder="1" applyAlignment="1" applyProtection="1">
      <alignment horizontal="left" vertical="center"/>
      <protection locked="0"/>
    </xf>
    <xf numFmtId="0" fontId="9" fillId="3" borderId="10" xfId="0" applyFont="1" applyFill="1" applyBorder="1" applyAlignment="1" applyProtection="1">
      <alignment horizontal="justify"/>
      <protection locked="0"/>
    </xf>
    <xf numFmtId="0" fontId="10" fillId="3" borderId="7" xfId="0" applyFont="1" applyFill="1" applyBorder="1" applyAlignment="1" applyProtection="1">
      <alignment horizontal="left" vertical="center"/>
      <protection locked="0"/>
    </xf>
    <xf numFmtId="0" fontId="10" fillId="3" borderId="8" xfId="0" applyFont="1" applyFill="1" applyBorder="1" applyAlignment="1" applyProtection="1">
      <alignment horizontal="justify"/>
      <protection locked="0"/>
    </xf>
    <xf numFmtId="0" fontId="12" fillId="3" borderId="7" xfId="2" applyFont="1" applyFill="1" applyBorder="1" applyAlignment="1" applyProtection="1">
      <alignment horizontal="left" vertical="center"/>
      <protection locked="0"/>
    </xf>
    <xf numFmtId="0" fontId="10" fillId="0" borderId="0" xfId="0" applyFont="1" applyProtection="1">
      <protection locked="0"/>
    </xf>
    <xf numFmtId="0" fontId="9" fillId="0" borderId="0" xfId="0" applyFont="1" applyAlignment="1" applyProtection="1">
      <alignment horizontal="right" vertical="center" wrapText="1"/>
      <protection locked="0"/>
    </xf>
    <xf numFmtId="0" fontId="10" fillId="0" borderId="0" xfId="0" applyFont="1" applyAlignment="1" applyProtection="1">
      <alignment horizontal="left" vertical="center" wrapText="1"/>
      <protection locked="0"/>
    </xf>
    <xf numFmtId="0" fontId="10" fillId="0" borderId="0" xfId="0" applyFont="1" applyAlignment="1" applyProtection="1">
      <alignment wrapText="1"/>
      <protection locked="0"/>
    </xf>
    <xf numFmtId="10" fontId="10" fillId="0" borderId="0" xfId="0" applyNumberFormat="1" applyFont="1" applyAlignment="1" applyProtection="1">
      <alignment horizontal="left" vertical="center" wrapText="1"/>
      <protection locked="0"/>
    </xf>
    <xf numFmtId="0" fontId="10" fillId="0" borderId="0" xfId="0" applyFont="1" applyAlignment="1" applyProtection="1">
      <alignment horizontal="right" wrapText="1"/>
      <protection locked="0"/>
    </xf>
    <xf numFmtId="0" fontId="10" fillId="4" borderId="0" xfId="0" applyFont="1" applyFill="1" applyProtection="1">
      <protection locked="0"/>
    </xf>
    <xf numFmtId="0" fontId="9" fillId="4" borderId="0" xfId="0" applyFont="1" applyFill="1" applyAlignment="1">
      <alignment horizontal="left" vertical="center"/>
    </xf>
    <xf numFmtId="0" fontId="10" fillId="4" borderId="0" xfId="0" applyFont="1" applyFill="1" applyAlignment="1" applyProtection="1">
      <alignment horizontal="left" vertical="center"/>
      <protection locked="0"/>
    </xf>
    <xf numFmtId="0" fontId="10" fillId="4" borderId="0" xfId="0" applyFont="1" applyFill="1" applyAlignment="1" applyProtection="1">
      <alignment horizontal="justify"/>
      <protection locked="0"/>
    </xf>
    <xf numFmtId="0" fontId="9" fillId="4" borderId="0" xfId="0" applyFont="1" applyFill="1" applyAlignment="1" applyProtection="1">
      <alignment horizontal="right" vertical="center" wrapText="1"/>
      <protection locked="0"/>
    </xf>
    <xf numFmtId="0" fontId="10" fillId="4" borderId="0" xfId="0" applyFont="1" applyFill="1" applyAlignment="1" applyProtection="1">
      <alignment horizontal="left" vertical="center" wrapText="1"/>
      <protection locked="0"/>
    </xf>
    <xf numFmtId="0" fontId="10" fillId="4" borderId="0" xfId="0" applyFont="1" applyFill="1" applyAlignment="1" applyProtection="1">
      <alignment wrapText="1"/>
      <protection locked="0"/>
    </xf>
    <xf numFmtId="10" fontId="10" fillId="4" borderId="0" xfId="0" applyNumberFormat="1" applyFont="1" applyFill="1" applyAlignment="1" applyProtection="1">
      <alignment horizontal="left" vertical="center" wrapText="1"/>
      <protection locked="0"/>
    </xf>
    <xf numFmtId="0" fontId="10" fillId="4" borderId="0" xfId="0" applyFont="1" applyFill="1" applyAlignment="1" applyProtection="1">
      <alignment horizontal="right" wrapText="1"/>
      <protection locked="0"/>
    </xf>
    <xf numFmtId="0" fontId="9" fillId="0" borderId="0" xfId="0" applyFont="1" applyAlignment="1">
      <alignment horizontal="left" vertical="center" wrapText="1"/>
    </xf>
    <xf numFmtId="0" fontId="9" fillId="0" borderId="0" xfId="0" applyFont="1" applyAlignment="1">
      <alignment vertical="center" wrapText="1"/>
    </xf>
    <xf numFmtId="0" fontId="14" fillId="0" borderId="0" xfId="0" applyFont="1" applyAlignment="1" applyProtection="1">
      <alignment vertical="top"/>
      <protection locked="0"/>
    </xf>
    <xf numFmtId="0" fontId="16" fillId="0" borderId="0" xfId="0" applyFont="1" applyAlignment="1">
      <alignment horizontal="left" vertical="top" wrapText="1"/>
    </xf>
    <xf numFmtId="0" fontId="16" fillId="0" borderId="0" xfId="0" applyFont="1" applyAlignment="1">
      <alignment vertical="top" wrapText="1"/>
    </xf>
    <xf numFmtId="0" fontId="14" fillId="0" borderId="0" xfId="0" applyFont="1" applyAlignment="1">
      <alignment horizontal="left" vertical="top" wrapText="1"/>
    </xf>
    <xf numFmtId="0" fontId="14" fillId="0" borderId="0" xfId="0" applyFont="1" applyAlignment="1">
      <alignment vertical="top" wrapText="1"/>
    </xf>
    <xf numFmtId="0" fontId="0" fillId="0" borderId="0" xfId="0" applyAlignment="1" applyProtection="1">
      <alignment horizontal="left" wrapText="1"/>
      <protection locked="0"/>
    </xf>
    <xf numFmtId="0" fontId="17" fillId="0" borderId="0" xfId="0" applyFont="1" applyAlignment="1" applyProtection="1">
      <alignment wrapText="1"/>
      <protection locked="0"/>
    </xf>
    <xf numFmtId="0" fontId="18" fillId="0" borderId="0" xfId="0" applyFont="1" applyAlignment="1">
      <alignment vertical="top" wrapText="1"/>
    </xf>
    <xf numFmtId="0" fontId="0" fillId="0" borderId="0" xfId="0" applyAlignment="1" applyProtection="1">
      <alignment vertical="center"/>
      <protection locked="0"/>
    </xf>
    <xf numFmtId="0" fontId="14" fillId="0" borderId="0" xfId="0" applyFont="1" applyAlignment="1" applyProtection="1">
      <alignment vertical="center"/>
      <protection locked="0"/>
    </xf>
    <xf numFmtId="0" fontId="19" fillId="5" borderId="12" xfId="0" applyFont="1" applyFill="1" applyBorder="1" applyAlignment="1">
      <alignment horizontal="center" vertical="center" wrapText="1"/>
    </xf>
    <xf numFmtId="0" fontId="19" fillId="5" borderId="13" xfId="0" applyFont="1" applyFill="1" applyBorder="1" applyAlignment="1">
      <alignment horizontal="center" vertical="center" wrapText="1"/>
    </xf>
    <xf numFmtId="0" fontId="19" fillId="5" borderId="14"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6" borderId="13" xfId="0" applyFont="1" applyFill="1" applyBorder="1" applyAlignment="1">
      <alignment horizontal="center" vertical="center" wrapText="1"/>
    </xf>
    <xf numFmtId="10" fontId="19" fillId="6" borderId="14" xfId="0" applyNumberFormat="1" applyFont="1" applyFill="1" applyBorder="1" applyAlignment="1">
      <alignment horizontal="center" vertical="center" wrapText="1"/>
    </xf>
    <xf numFmtId="0" fontId="19" fillId="5" borderId="15" xfId="0" applyFont="1" applyFill="1" applyBorder="1" applyAlignment="1">
      <alignment horizontal="center" vertical="center" wrapText="1"/>
    </xf>
    <xf numFmtId="0" fontId="14" fillId="0" borderId="0" xfId="0" applyFont="1" applyProtection="1">
      <protection locked="0"/>
    </xf>
    <xf numFmtId="49" fontId="18" fillId="0" borderId="16" xfId="5" applyNumberFormat="1" applyFont="1" applyBorder="1" applyAlignment="1">
      <alignment horizontal="left" vertical="center" wrapText="1" shrinkToFit="1"/>
    </xf>
    <xf numFmtId="0" fontId="18" fillId="0" borderId="17" xfId="0" applyFont="1" applyBorder="1" applyAlignment="1">
      <alignment vertical="center" wrapText="1"/>
    </xf>
    <xf numFmtId="0" fontId="18" fillId="0" borderId="17" xfId="0" applyFont="1" applyBorder="1" applyAlignment="1">
      <alignment horizontal="justify"/>
    </xf>
    <xf numFmtId="1" fontId="18" fillId="0" borderId="18" xfId="5" applyNumberFormat="1" applyFont="1" applyBorder="1" applyAlignment="1">
      <alignment horizontal="center" vertical="center" wrapText="1" shrinkToFit="1"/>
    </xf>
    <xf numFmtId="0" fontId="18" fillId="3" borderId="16" xfId="0" applyFont="1" applyFill="1" applyBorder="1" applyAlignment="1">
      <alignment horizontal="left" vertical="center" wrapText="1"/>
    </xf>
    <xf numFmtId="0" fontId="18" fillId="3" borderId="17" xfId="0" applyFont="1" applyFill="1" applyBorder="1" applyAlignment="1">
      <alignment horizontal="left" vertical="center" wrapText="1"/>
    </xf>
    <xf numFmtId="165" fontId="18" fillId="3" borderId="17" xfId="1" applyNumberFormat="1" applyFont="1" applyFill="1" applyBorder="1" applyAlignment="1">
      <alignment horizontal="center" vertical="center"/>
    </xf>
    <xf numFmtId="10" fontId="18" fillId="3" borderId="18" xfId="1" applyNumberFormat="1" applyFont="1" applyFill="1" applyBorder="1" applyAlignment="1">
      <alignment horizontal="center" vertical="center"/>
    </xf>
    <xf numFmtId="165" fontId="18" fillId="5" borderId="16" xfId="0" applyNumberFormat="1" applyFont="1" applyFill="1" applyBorder="1" applyAlignment="1">
      <alignment horizontal="center" vertical="center"/>
    </xf>
    <xf numFmtId="165" fontId="18" fillId="5" borderId="17" xfId="0" applyNumberFormat="1" applyFont="1" applyFill="1" applyBorder="1" applyAlignment="1">
      <alignment horizontal="center" vertical="center"/>
    </xf>
    <xf numFmtId="0" fontId="18" fillId="5" borderId="16" xfId="5" applyFont="1" applyFill="1" applyBorder="1" applyAlignment="1">
      <alignment horizontal="center" vertical="center" wrapText="1" shrinkToFit="1"/>
    </xf>
    <xf numFmtId="49" fontId="18" fillId="7" borderId="4" xfId="5" applyNumberFormat="1" applyFont="1" applyFill="1" applyBorder="1" applyAlignment="1">
      <alignment horizontal="left" vertical="center" wrapText="1" shrinkToFit="1"/>
    </xf>
    <xf numFmtId="49" fontId="18" fillId="7" borderId="5" xfId="5" applyNumberFormat="1" applyFont="1" applyFill="1" applyBorder="1" applyAlignment="1">
      <alignment horizontal="left" vertical="center" wrapText="1" shrinkToFit="1"/>
    </xf>
    <xf numFmtId="49" fontId="18" fillId="7" borderId="5" xfId="5" applyNumberFormat="1" applyFont="1" applyFill="1" applyBorder="1" applyAlignment="1">
      <alignment horizontal="justify" wrapText="1" shrinkToFit="1"/>
    </xf>
    <xf numFmtId="1" fontId="18" fillId="7" borderId="6" xfId="5" applyNumberFormat="1" applyFont="1" applyFill="1" applyBorder="1" applyAlignment="1">
      <alignment horizontal="center" vertical="center" wrapText="1" shrinkToFit="1"/>
    </xf>
    <xf numFmtId="0" fontId="18" fillId="7" borderId="4" xfId="1" applyNumberFormat="1" applyFont="1" applyFill="1" applyBorder="1" applyAlignment="1">
      <alignment horizontal="left" vertical="center"/>
    </xf>
    <xf numFmtId="0" fontId="18" fillId="7" borderId="5" xfId="1" applyNumberFormat="1" applyFont="1" applyFill="1" applyBorder="1" applyAlignment="1">
      <alignment horizontal="left" vertical="center"/>
    </xf>
    <xf numFmtId="165" fontId="18" fillId="7" borderId="5" xfId="1" applyNumberFormat="1" applyFont="1" applyFill="1" applyBorder="1" applyAlignment="1">
      <alignment horizontal="center" vertical="center"/>
    </xf>
    <xf numFmtId="10" fontId="18" fillId="7" borderId="6" xfId="1" applyNumberFormat="1" applyFont="1" applyFill="1" applyBorder="1" applyAlignment="1">
      <alignment horizontal="center" vertical="center"/>
    </xf>
    <xf numFmtId="165" fontId="18" fillId="7" borderId="16" xfId="0" applyNumberFormat="1" applyFont="1" applyFill="1" applyBorder="1" applyAlignment="1">
      <alignment horizontal="center" vertical="center"/>
    </xf>
    <xf numFmtId="165" fontId="18" fillId="7" borderId="17" xfId="0" applyNumberFormat="1" applyFont="1" applyFill="1" applyBorder="1" applyAlignment="1">
      <alignment horizontal="center" vertical="center"/>
    </xf>
    <xf numFmtId="165" fontId="14" fillId="7" borderId="6" xfId="0" applyNumberFormat="1" applyFont="1" applyFill="1" applyBorder="1" applyAlignment="1">
      <alignment horizontal="center"/>
    </xf>
    <xf numFmtId="0" fontId="18" fillId="7" borderId="4" xfId="5" applyFont="1" applyFill="1" applyBorder="1" applyAlignment="1">
      <alignment horizontal="center" vertical="center" wrapText="1" shrinkToFit="1"/>
    </xf>
    <xf numFmtId="165" fontId="18" fillId="7" borderId="5" xfId="0" applyNumberFormat="1" applyFont="1" applyFill="1" applyBorder="1" applyAlignment="1">
      <alignment horizontal="center" vertical="center"/>
    </xf>
    <xf numFmtId="49" fontId="18" fillId="0" borderId="4" xfId="5" applyNumberFormat="1" applyFont="1" applyBorder="1" applyAlignment="1" applyProtection="1">
      <alignment horizontal="left" vertical="center" wrapText="1" shrinkToFit="1"/>
      <protection locked="0"/>
    </xf>
    <xf numFmtId="49" fontId="18" fillId="0" borderId="5" xfId="5" applyNumberFormat="1" applyFont="1" applyBorder="1" applyAlignment="1">
      <alignment horizontal="left" vertical="center" wrapText="1" shrinkToFit="1"/>
    </xf>
    <xf numFmtId="49" fontId="18" fillId="0" borderId="5" xfId="5" applyNumberFormat="1" applyFont="1" applyBorder="1" applyAlignment="1">
      <alignment horizontal="justify" wrapText="1" shrinkToFit="1"/>
    </xf>
    <xf numFmtId="1" fontId="18" fillId="0" borderId="6" xfId="5" applyNumberFormat="1" applyFont="1" applyBorder="1" applyAlignment="1">
      <alignment horizontal="center" vertical="center" wrapText="1" shrinkToFit="1"/>
    </xf>
    <xf numFmtId="0" fontId="18" fillId="3" borderId="4" xfId="1" applyNumberFormat="1" applyFont="1" applyFill="1" applyBorder="1" applyAlignment="1" applyProtection="1">
      <alignment horizontal="left" vertical="center"/>
      <protection locked="0"/>
    </xf>
    <xf numFmtId="0" fontId="18" fillId="3" borderId="5" xfId="1" applyNumberFormat="1" applyFont="1" applyFill="1" applyBorder="1" applyAlignment="1" applyProtection="1">
      <alignment horizontal="left" vertical="center"/>
      <protection locked="0"/>
    </xf>
    <xf numFmtId="164" fontId="18" fillId="3" borderId="5" xfId="1" applyFont="1" applyFill="1" applyBorder="1" applyAlignment="1" applyProtection="1">
      <alignment horizontal="center" vertical="center"/>
      <protection locked="0"/>
    </xf>
    <xf numFmtId="10" fontId="18" fillId="3" borderId="6" xfId="1" applyNumberFormat="1" applyFont="1" applyFill="1" applyBorder="1" applyAlignment="1" applyProtection="1">
      <alignment horizontal="center" vertical="center"/>
      <protection locked="0"/>
    </xf>
    <xf numFmtId="165" fontId="18" fillId="5" borderId="19" xfId="0" applyNumberFormat="1" applyFont="1" applyFill="1" applyBorder="1" applyAlignment="1">
      <alignment horizontal="center" vertical="center"/>
    </xf>
    <xf numFmtId="165" fontId="14" fillId="5" borderId="6" xfId="0" applyNumberFormat="1" applyFont="1" applyFill="1" applyBorder="1" applyAlignment="1">
      <alignment horizontal="center"/>
    </xf>
    <xf numFmtId="0" fontId="18" fillId="5" borderId="4" xfId="5" applyFont="1" applyFill="1" applyBorder="1" applyAlignment="1">
      <alignment horizontal="center" vertical="center" wrapText="1" shrinkToFit="1"/>
    </xf>
    <xf numFmtId="165" fontId="18" fillId="5" borderId="5" xfId="0" applyNumberFormat="1" applyFont="1" applyFill="1" applyBorder="1" applyAlignment="1">
      <alignment horizontal="center" vertical="center"/>
    </xf>
    <xf numFmtId="0" fontId="18" fillId="3" borderId="8" xfId="1" applyNumberFormat="1" applyFont="1" applyFill="1" applyBorder="1" applyAlignment="1" applyProtection="1">
      <alignment horizontal="left" vertical="center"/>
      <protection locked="0"/>
    </xf>
    <xf numFmtId="0" fontId="18" fillId="0" borderId="16" xfId="0" applyFont="1" applyBorder="1" applyAlignment="1">
      <alignment wrapText="1"/>
    </xf>
    <xf numFmtId="0" fontId="18" fillId="0" borderId="20" xfId="0" applyFont="1" applyBorder="1" applyAlignment="1">
      <alignment wrapText="1"/>
    </xf>
    <xf numFmtId="0" fontId="14" fillId="0" borderId="5" xfId="0" applyFont="1" applyBorder="1"/>
    <xf numFmtId="0" fontId="14" fillId="0" borderId="5" xfId="0" applyFont="1" applyBorder="1" applyAlignment="1">
      <alignment horizontal="justify"/>
    </xf>
    <xf numFmtId="0" fontId="14" fillId="3" borderId="4" xfId="0" applyFont="1" applyFill="1" applyBorder="1" applyAlignment="1" applyProtection="1">
      <alignment horizontal="left"/>
      <protection locked="0"/>
    </xf>
    <xf numFmtId="0" fontId="14" fillId="3" borderId="5" xfId="0" applyFont="1" applyFill="1" applyBorder="1" applyAlignment="1" applyProtection="1">
      <alignment horizontal="left"/>
      <protection locked="0"/>
    </xf>
    <xf numFmtId="164" fontId="14" fillId="3" borderId="5" xfId="1" applyFont="1" applyFill="1" applyBorder="1" applyProtection="1">
      <protection locked="0"/>
    </xf>
    <xf numFmtId="10" fontId="14" fillId="3" borderId="6" xfId="0" applyNumberFormat="1" applyFont="1" applyFill="1" applyBorder="1" applyProtection="1">
      <protection locked="0"/>
    </xf>
    <xf numFmtId="0" fontId="14" fillId="0" borderId="5" xfId="0" applyFont="1" applyBorder="1" applyAlignment="1">
      <alignment vertical="center" wrapText="1"/>
    </xf>
    <xf numFmtId="0" fontId="14" fillId="0" borderId="5" xfId="0" applyFont="1" applyBorder="1" applyAlignment="1">
      <alignment vertical="center"/>
    </xf>
    <xf numFmtId="49" fontId="18" fillId="0" borderId="12" xfId="5" applyNumberFormat="1" applyFont="1" applyBorder="1" applyAlignment="1" applyProtection="1">
      <alignment horizontal="left" vertical="center" wrapText="1" shrinkToFit="1"/>
      <protection locked="0"/>
    </xf>
    <xf numFmtId="0" fontId="14" fillId="0" borderId="13" xfId="0" applyFont="1" applyBorder="1"/>
    <xf numFmtId="0" fontId="14" fillId="0" borderId="13" xfId="0" applyFont="1" applyBorder="1" applyAlignment="1">
      <alignment vertical="center" wrapText="1"/>
    </xf>
    <xf numFmtId="0" fontId="14" fillId="3" borderId="12" xfId="0" applyFont="1" applyFill="1" applyBorder="1" applyAlignment="1" applyProtection="1">
      <alignment horizontal="left"/>
      <protection locked="0"/>
    </xf>
    <xf numFmtId="0" fontId="14" fillId="3" borderId="13" xfId="0" applyFont="1" applyFill="1" applyBorder="1" applyAlignment="1" applyProtection="1">
      <alignment horizontal="left"/>
      <protection locked="0"/>
    </xf>
    <xf numFmtId="164" fontId="14" fillId="3" borderId="13" xfId="1" applyFont="1" applyFill="1" applyBorder="1" applyProtection="1">
      <protection locked="0"/>
    </xf>
    <xf numFmtId="10" fontId="14" fillId="3" borderId="14" xfId="0" applyNumberFormat="1" applyFont="1" applyFill="1" applyBorder="1" applyProtection="1">
      <protection locked="0"/>
    </xf>
    <xf numFmtId="165" fontId="18" fillId="5" borderId="12" xfId="0" applyNumberFormat="1" applyFont="1" applyFill="1" applyBorder="1" applyAlignment="1">
      <alignment horizontal="center" vertical="center"/>
    </xf>
    <xf numFmtId="165" fontId="18" fillId="5" borderId="13" xfId="0" applyNumberFormat="1" applyFont="1" applyFill="1" applyBorder="1" applyAlignment="1">
      <alignment horizontal="center" vertical="center"/>
    </xf>
    <xf numFmtId="165" fontId="18" fillId="5" borderId="21" xfId="0" applyNumberFormat="1" applyFont="1" applyFill="1" applyBorder="1" applyAlignment="1">
      <alignment horizontal="center" vertical="center"/>
    </xf>
    <xf numFmtId="165" fontId="14" fillId="5" borderId="14" xfId="0" applyNumberFormat="1" applyFont="1" applyFill="1" applyBorder="1" applyAlignment="1">
      <alignment horizontal="center"/>
    </xf>
    <xf numFmtId="0" fontId="18" fillId="5" borderId="12" xfId="5" applyFont="1" applyFill="1" applyBorder="1" applyAlignment="1">
      <alignment horizontal="center" vertical="center" wrapText="1" shrinkToFit="1"/>
    </xf>
    <xf numFmtId="1" fontId="10" fillId="0" borderId="0" xfId="5" applyNumberFormat="1" applyFont="1" applyAlignment="1">
      <alignment horizontal="center" vertical="center" wrapText="1" shrinkToFit="1"/>
    </xf>
    <xf numFmtId="10" fontId="0" fillId="0" borderId="0" xfId="0" applyNumberFormat="1"/>
    <xf numFmtId="165" fontId="17" fillId="8" borderId="22" xfId="0" applyNumberFormat="1" applyFont="1" applyFill="1" applyBorder="1" applyAlignment="1">
      <alignment horizontal="center"/>
    </xf>
    <xf numFmtId="165" fontId="17" fillId="8" borderId="23" xfId="0" applyNumberFormat="1" applyFont="1" applyFill="1" applyBorder="1" applyAlignment="1">
      <alignment horizontal="center"/>
    </xf>
    <xf numFmtId="165" fontId="17" fillId="8" borderId="24" xfId="0" applyNumberFormat="1" applyFont="1" applyFill="1" applyBorder="1" applyAlignment="1">
      <alignment horizontal="center"/>
    </xf>
    <xf numFmtId="165" fontId="17" fillId="8" borderId="25" xfId="0" applyNumberFormat="1" applyFont="1" applyFill="1" applyBorder="1" applyAlignment="1">
      <alignment horizontal="center"/>
    </xf>
    <xf numFmtId="0" fontId="17" fillId="8" borderId="1" xfId="0" applyFont="1" applyFill="1" applyBorder="1"/>
    <xf numFmtId="165" fontId="17" fillId="0" borderId="3" xfId="0" applyNumberFormat="1" applyFont="1" applyBorder="1"/>
    <xf numFmtId="0" fontId="17" fillId="8" borderId="4" xfId="0" applyFont="1" applyFill="1" applyBorder="1"/>
    <xf numFmtId="165" fontId="17" fillId="0" borderId="6" xfId="0" applyNumberFormat="1" applyFont="1" applyBorder="1"/>
    <xf numFmtId="0" fontId="17" fillId="8" borderId="12" xfId="0" applyFont="1" applyFill="1" applyBorder="1"/>
    <xf numFmtId="165" fontId="17" fillId="0" borderId="14" xfId="0" applyNumberFormat="1" applyFont="1" applyBorder="1"/>
    <xf numFmtId="0" fontId="20" fillId="0" borderId="0" xfId="0" applyFont="1"/>
    <xf numFmtId="1" fontId="17" fillId="0" borderId="0" xfId="0" applyNumberFormat="1" applyFont="1"/>
    <xf numFmtId="0" fontId="17" fillId="0" borderId="0" xfId="0" applyFont="1"/>
    <xf numFmtId="0" fontId="21" fillId="5" borderId="25" xfId="0" applyFont="1" applyFill="1" applyBorder="1" applyAlignment="1">
      <alignment horizontal="right" vertical="center" wrapText="1" indent="1"/>
    </xf>
    <xf numFmtId="0" fontId="9" fillId="3" borderId="25" xfId="0" applyFont="1" applyFill="1" applyBorder="1" applyAlignment="1" applyProtection="1">
      <alignment horizontal="right" vertical="center" wrapText="1" indent="1"/>
      <protection locked="0"/>
    </xf>
    <xf numFmtId="49" fontId="15" fillId="0" borderId="5" xfId="5" applyNumberFormat="1" applyFont="1" applyBorder="1" applyAlignment="1">
      <alignment horizontal="justify" wrapText="1" shrinkToFit="1"/>
    </xf>
    <xf numFmtId="0" fontId="21" fillId="0" borderId="26" xfId="0" applyFont="1" applyBorder="1" applyAlignment="1">
      <alignment horizontal="center" vertical="center" wrapText="1"/>
    </xf>
    <xf numFmtId="0" fontId="21" fillId="0" borderId="26" xfId="0" applyFont="1" applyBorder="1" applyAlignment="1">
      <alignment horizontal="center" vertical="top"/>
    </xf>
    <xf numFmtId="0" fontId="9" fillId="3" borderId="25" xfId="0" applyFont="1" applyFill="1" applyBorder="1" applyAlignment="1" applyProtection="1">
      <alignment horizontal="center" vertical="center" wrapText="1"/>
      <protection locked="0"/>
    </xf>
    <xf numFmtId="0" fontId="17" fillId="6" borderId="11" xfId="0" applyFont="1" applyFill="1" applyBorder="1" applyAlignment="1" applyProtection="1">
      <alignment horizontal="center" vertical="center" wrapText="1"/>
      <protection locked="0"/>
    </xf>
    <xf numFmtId="0" fontId="17" fillId="5" borderId="1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9" fillId="5" borderId="4" xfId="0" applyFont="1" applyFill="1" applyBorder="1" applyAlignment="1">
      <alignment horizontal="center" vertical="center" wrapText="1"/>
    </xf>
    <xf numFmtId="0" fontId="21" fillId="5" borderId="25" xfId="0" applyFont="1" applyFill="1" applyBorder="1" applyAlignment="1">
      <alignment horizontal="center" vertical="center" wrapText="1"/>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vertical="top" wrapText="1"/>
    </xf>
    <xf numFmtId="0" fontId="17" fillId="5" borderId="1" xfId="0" applyFont="1" applyFill="1" applyBorder="1" applyAlignment="1" applyProtection="1">
      <alignment horizontal="center" vertical="center" wrapText="1"/>
      <protection locked="0"/>
    </xf>
    <xf numFmtId="0" fontId="10" fillId="3" borderId="5" xfId="0" applyFont="1" applyFill="1" applyBorder="1" applyAlignment="1">
      <alignment horizontal="left" vertical="center"/>
    </xf>
    <xf numFmtId="1" fontId="10" fillId="3" borderId="5" xfId="0" applyNumberFormat="1" applyFont="1" applyFill="1" applyBorder="1" applyAlignment="1">
      <alignment horizontal="left"/>
    </xf>
    <xf numFmtId="0" fontId="13" fillId="0" borderId="0" xfId="0" applyFont="1" applyAlignment="1">
      <alignment horizontal="left" vertical="center" wrapText="1"/>
    </xf>
  </cellXfs>
  <cellStyles count="8">
    <cellStyle name="Currency" xfId="1" builtinId="4"/>
    <cellStyle name="Hyperlink 2" xfId="2" xr:uid="{00000000-0005-0000-0000-000006000000}"/>
    <cellStyle name="Hyperlink 3" xfId="3" xr:uid="{00000000-0005-0000-0000-000007000000}"/>
    <cellStyle name="Normal" xfId="0" builtinId="0"/>
    <cellStyle name="Normal 2" xfId="4" xr:uid="{00000000-0005-0000-0000-000008000000}"/>
    <cellStyle name="Normal 2 2" xfId="5" xr:uid="{00000000-0005-0000-0000-000009000000}"/>
    <cellStyle name="Normal 5" xfId="6" xr:uid="{00000000-0005-0000-0000-00000A000000}"/>
    <cellStyle name="Normal 6" xfId="7" xr:uid="{00000000-0005-0000-0000-00000B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558BB8"/>
      <rgbColor rgb="FF9999FF"/>
      <rgbColor rgb="FF993366"/>
      <rgbColor rgb="FFFFFFCC"/>
      <rgbColor rgb="FFEAF0F6"/>
      <rgbColor rgb="FF660066"/>
      <rgbColor rgb="FFFF8080"/>
      <rgbColor rgb="FF0070C0"/>
      <rgbColor rgb="FFBFD3E4"/>
      <rgbColor rgb="FF000080"/>
      <rgbColor rgb="FFFF00FF"/>
      <rgbColor rgb="FFFFFF00"/>
      <rgbColor rgb="FF00FFFF"/>
      <rgbColor rgb="FF800080"/>
      <rgbColor rgb="FF800000"/>
      <rgbColor rgb="FF008080"/>
      <rgbColor rgb="FF0000FF"/>
      <rgbColor rgb="FF00CCFF"/>
      <rgbColor rgb="FFCCFFFF"/>
      <rgbColor rgb="FFCCFFCC"/>
      <rgbColor rgb="FFFFFFEF"/>
      <rgbColor rgb="FF99CCFF"/>
      <rgbColor rgb="FFFF99CC"/>
      <rgbColor rgb="FFCC99FF"/>
      <rgbColor rgb="FFFFCC99"/>
      <rgbColor rgb="FF3366FF"/>
      <rgbColor rgb="FF33CCCC"/>
      <rgbColor rgb="FF99CC00"/>
      <rgbColor rgb="FFF7B615"/>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Median">
      <a:dk1>
        <a:srgbClr val="000000"/>
      </a:dk1>
      <a:lt1>
        <a:srgbClr val="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zoomScaleNormal="100" workbookViewId="0">
      <selection activeCell="C13" sqref="C13"/>
    </sheetView>
  </sheetViews>
  <sheetFormatPr defaultColWidth="8.7265625" defaultRowHeight="14.5" x14ac:dyDescent="0.35"/>
  <cols>
    <col min="1" max="1" width="23.54296875" customWidth="1"/>
    <col min="2" max="2" width="37.54296875" customWidth="1"/>
    <col min="3" max="3" width="50.26953125" customWidth="1"/>
    <col min="4" max="4" width="22.7265625" customWidth="1"/>
    <col min="5" max="5" width="22.54296875" customWidth="1"/>
    <col min="6" max="6" width="12.26953125" customWidth="1"/>
  </cols>
  <sheetData>
    <row r="1" spans="1:5" ht="23.25" customHeight="1" x14ac:dyDescent="0.55000000000000004">
      <c r="A1" s="2" t="s">
        <v>0</v>
      </c>
      <c r="B1" s="3" t="s">
        <v>1</v>
      </c>
      <c r="C1" s="3" t="s">
        <v>2</v>
      </c>
      <c r="D1" s="3" t="s">
        <v>3</v>
      </c>
      <c r="E1" s="4" t="s">
        <v>4</v>
      </c>
    </row>
    <row r="2" spans="1:5" x14ac:dyDescent="0.35">
      <c r="A2" s="5" t="s">
        <v>5</v>
      </c>
      <c r="B2" s="6" t="s">
        <v>6</v>
      </c>
      <c r="C2" s="6" t="s">
        <v>7</v>
      </c>
      <c r="D2" s="7">
        <v>-102.40577999999999</v>
      </c>
      <c r="E2" s="8">
        <v>31.834890000000001</v>
      </c>
    </row>
    <row r="6" spans="1:5" x14ac:dyDescent="0.35">
      <c r="A6" s="9"/>
    </row>
  </sheetData>
  <sheetProtection sheet="1" objects="1" scenarios="1"/>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61"/>
  <sheetViews>
    <sheetView showGridLines="0" tabSelected="1" topLeftCell="B1" zoomScale="90" zoomScaleNormal="90" workbookViewId="0">
      <pane xSplit="4" topLeftCell="F1" activePane="topRight" state="frozen"/>
      <selection activeCell="B1" sqref="B1"/>
      <selection pane="topRight" activeCell="G8" sqref="G8"/>
    </sheetView>
  </sheetViews>
  <sheetFormatPr defaultColWidth="8.7265625" defaultRowHeight="14.5" x14ac:dyDescent="0.35"/>
  <cols>
    <col min="1" max="1" width="1.26953125" style="10" customWidth="1"/>
    <col min="2" max="2" width="20" style="10" customWidth="1"/>
    <col min="3" max="3" width="26" style="10" customWidth="1"/>
    <col min="4" max="4" width="40.453125" style="11" customWidth="1"/>
    <col min="5" max="5" width="9.453125" style="10" customWidth="1"/>
    <col min="6" max="7" width="23.453125" style="10" customWidth="1"/>
    <col min="8" max="8" width="15" style="10" customWidth="1"/>
    <col min="9" max="9" width="12.7265625" style="10" customWidth="1"/>
    <col min="10" max="12" width="14.7265625" style="10" customWidth="1"/>
    <col min="13" max="14" width="16.7265625" style="12" customWidth="1"/>
    <col min="15" max="15" width="9.453125" style="10" customWidth="1"/>
    <col min="16" max="16" width="16.26953125" style="10" customWidth="1"/>
    <col min="17" max="17" width="13.54296875" style="10" customWidth="1"/>
    <col min="18" max="16384" width="8.7265625" style="10"/>
  </cols>
  <sheetData>
    <row r="1" spans="2:16" s="13" customFormat="1" ht="19.5" customHeight="1" x14ac:dyDescent="0.45">
      <c r="B1" s="14" t="s">
        <v>8</v>
      </c>
      <c r="C1" s="15"/>
      <c r="D1" s="16"/>
      <c r="E1" s="15"/>
      <c r="F1" s="15"/>
      <c r="G1" s="15"/>
      <c r="H1" s="15"/>
      <c r="I1" s="15"/>
      <c r="J1" s="15"/>
      <c r="K1" s="15"/>
      <c r="L1" s="15"/>
      <c r="M1" s="17"/>
      <c r="N1" s="17"/>
      <c r="O1" s="15"/>
      <c r="P1" s="15"/>
    </row>
    <row r="2" spans="2:16" s="13" customFormat="1" ht="19.5" customHeight="1" x14ac:dyDescent="0.45">
      <c r="B2" s="14" t="s">
        <v>9</v>
      </c>
      <c r="C2" s="15"/>
      <c r="D2" s="16"/>
      <c r="E2" s="15"/>
      <c r="F2" s="15"/>
      <c r="G2" s="15"/>
      <c r="H2" s="15"/>
      <c r="I2" s="15"/>
      <c r="J2" s="15"/>
      <c r="K2" s="15"/>
      <c r="L2" s="15"/>
      <c r="M2" s="17"/>
      <c r="N2" s="17"/>
      <c r="O2" s="15"/>
      <c r="P2" s="15"/>
    </row>
    <row r="3" spans="2:16" s="13" customFormat="1" ht="19.5" customHeight="1" x14ac:dyDescent="0.45">
      <c r="B3" s="14"/>
      <c r="C3" s="15"/>
      <c r="D3" s="16"/>
      <c r="E3" s="15"/>
      <c r="F3" s="15"/>
      <c r="G3" s="15"/>
      <c r="H3" s="15"/>
      <c r="I3" s="15"/>
      <c r="J3" s="15"/>
      <c r="K3" s="15"/>
      <c r="L3" s="15"/>
      <c r="M3" s="17"/>
      <c r="N3" s="17"/>
      <c r="O3" s="15"/>
      <c r="P3" s="15"/>
    </row>
    <row r="4" spans="2:16" x14ac:dyDescent="0.35">
      <c r="B4" s="18" t="s">
        <v>10</v>
      </c>
      <c r="C4" s="19" t="s">
        <v>11</v>
      </c>
      <c r="D4" s="20"/>
      <c r="H4" s="21"/>
      <c r="M4" s="22"/>
      <c r="N4" s="22"/>
      <c r="O4" s="23"/>
      <c r="P4" s="24"/>
    </row>
    <row r="5" spans="2:16" x14ac:dyDescent="0.35">
      <c r="B5" s="25" t="s">
        <v>12</v>
      </c>
      <c r="C5" s="156">
        <v>228353</v>
      </c>
      <c r="D5" s="156"/>
      <c r="H5" s="21"/>
      <c r="I5" s="26"/>
      <c r="J5" s="26"/>
      <c r="K5" s="26"/>
      <c r="L5" s="26"/>
      <c r="M5" s="24"/>
      <c r="N5" s="24"/>
      <c r="O5" s="24"/>
      <c r="P5" s="24"/>
    </row>
    <row r="6" spans="2:16" x14ac:dyDescent="0.35">
      <c r="B6" s="25" t="s">
        <v>13</v>
      </c>
      <c r="C6" s="157">
        <v>270000067</v>
      </c>
      <c r="D6" s="157"/>
      <c r="E6" s="24"/>
      <c r="F6" s="26"/>
      <c r="G6" s="24"/>
      <c r="H6" s="24"/>
      <c r="I6" s="24"/>
      <c r="J6" s="24"/>
      <c r="K6" s="24"/>
      <c r="L6" s="24"/>
      <c r="M6" s="24"/>
      <c r="N6" s="24"/>
    </row>
    <row r="7" spans="2:16" x14ac:dyDescent="0.35">
      <c r="B7" s="25" t="s">
        <v>14</v>
      </c>
      <c r="C7" s="27"/>
      <c r="D7" s="28"/>
      <c r="E7" s="24"/>
      <c r="F7" s="26"/>
      <c r="G7" s="24"/>
      <c r="H7" s="24"/>
      <c r="I7" s="24"/>
      <c r="J7" s="24"/>
      <c r="K7" s="24"/>
      <c r="L7" s="24"/>
      <c r="M7" s="24"/>
      <c r="N7" s="24"/>
    </row>
    <row r="8" spans="2:16" x14ac:dyDescent="0.35">
      <c r="B8" s="25" t="s">
        <v>15</v>
      </c>
      <c r="C8" s="27"/>
      <c r="D8" s="28"/>
      <c r="E8" s="24"/>
      <c r="F8" s="26"/>
      <c r="G8" s="24"/>
      <c r="H8" s="24"/>
      <c r="I8" s="24"/>
      <c r="J8" s="24"/>
      <c r="K8" s="24"/>
      <c r="L8" s="24"/>
      <c r="M8" s="24"/>
      <c r="N8" s="24"/>
    </row>
    <row r="9" spans="2:16" x14ac:dyDescent="0.35">
      <c r="B9" s="18" t="s">
        <v>16</v>
      </c>
      <c r="C9" s="29"/>
      <c r="D9" s="30"/>
      <c r="E9" s="24"/>
      <c r="F9" s="26"/>
      <c r="G9" s="24"/>
      <c r="H9" s="24"/>
      <c r="I9" s="24"/>
      <c r="J9" s="24"/>
      <c r="K9" s="24"/>
      <c r="L9" s="24"/>
      <c r="M9" s="24"/>
      <c r="N9" s="24"/>
    </row>
    <row r="10" spans="2:16" x14ac:dyDescent="0.35">
      <c r="B10" s="18" t="s">
        <v>17</v>
      </c>
      <c r="C10" s="31"/>
      <c r="D10" s="30"/>
      <c r="E10" s="24"/>
      <c r="F10" s="26"/>
      <c r="G10" s="24"/>
      <c r="H10" s="24"/>
      <c r="I10" s="24"/>
      <c r="J10" s="24"/>
      <c r="K10" s="24"/>
      <c r="L10" s="24"/>
      <c r="M10" s="24"/>
      <c r="N10" s="24"/>
    </row>
    <row r="11" spans="2:16" x14ac:dyDescent="0.35">
      <c r="B11" s="18" t="s">
        <v>18</v>
      </c>
      <c r="C11" s="29"/>
      <c r="D11" s="30"/>
      <c r="E11" s="24"/>
      <c r="F11" s="26"/>
      <c r="G11" s="24"/>
      <c r="H11" s="24"/>
      <c r="I11" s="24"/>
      <c r="J11" s="24"/>
      <c r="K11" s="24"/>
      <c r="L11" s="24"/>
      <c r="M11" s="24"/>
      <c r="N11" s="24"/>
    </row>
    <row r="12" spans="2:16" s="32" customFormat="1" x14ac:dyDescent="0.35">
      <c r="B12" s="18" t="s">
        <v>19</v>
      </c>
      <c r="C12" s="29"/>
      <c r="D12" s="30"/>
      <c r="E12" s="33"/>
      <c r="F12" s="34"/>
      <c r="G12" s="33"/>
      <c r="H12" s="34"/>
      <c r="I12" s="35"/>
      <c r="J12" s="35"/>
      <c r="K12" s="35"/>
      <c r="L12" s="35"/>
      <c r="M12" s="36"/>
      <c r="N12" s="36"/>
      <c r="O12" s="37"/>
      <c r="P12" s="35"/>
    </row>
    <row r="13" spans="2:16" s="38" customFormat="1" x14ac:dyDescent="0.35">
      <c r="B13" s="39"/>
      <c r="C13" s="40"/>
      <c r="D13" s="41"/>
      <c r="E13" s="42"/>
      <c r="F13" s="43"/>
      <c r="G13" s="42"/>
      <c r="H13" s="43"/>
      <c r="I13" s="44"/>
      <c r="J13" s="44"/>
      <c r="K13" s="44"/>
      <c r="L13" s="44"/>
      <c r="M13" s="45"/>
      <c r="N13" s="45"/>
      <c r="O13" s="46"/>
      <c r="P13" s="44"/>
    </row>
    <row r="14" spans="2:16" ht="15" customHeight="1" x14ac:dyDescent="0.35">
      <c r="B14" s="158" t="s">
        <v>20</v>
      </c>
      <c r="C14" s="158"/>
      <c r="D14" s="158"/>
      <c r="E14" s="158"/>
      <c r="F14" s="158"/>
      <c r="G14" s="158"/>
      <c r="H14" s="158"/>
      <c r="I14" s="47"/>
      <c r="J14" s="47"/>
      <c r="K14" s="47"/>
      <c r="L14" s="47"/>
      <c r="M14" s="48"/>
      <c r="N14" s="48"/>
      <c r="O14" s="48"/>
      <c r="P14" s="48"/>
    </row>
    <row r="15" spans="2:16" s="49" customFormat="1" ht="24.75" customHeight="1" x14ac:dyDescent="0.35">
      <c r="B15" s="152" t="s">
        <v>21</v>
      </c>
      <c r="C15" s="152"/>
      <c r="D15" s="152"/>
      <c r="E15" s="152"/>
      <c r="F15" s="50"/>
      <c r="G15" s="50"/>
      <c r="H15" s="50"/>
      <c r="I15" s="50"/>
      <c r="J15" s="50"/>
      <c r="K15" s="50"/>
      <c r="L15" s="50"/>
      <c r="M15" s="50"/>
      <c r="N15" s="50"/>
      <c r="O15" s="51"/>
      <c r="P15" s="51"/>
    </row>
    <row r="16" spans="2:16" s="49" customFormat="1" ht="27" customHeight="1" x14ac:dyDescent="0.35">
      <c r="B16" s="152" t="s">
        <v>22</v>
      </c>
      <c r="C16" s="152"/>
      <c r="D16" s="152"/>
      <c r="E16" s="152"/>
      <c r="F16" s="50"/>
      <c r="G16" s="50"/>
      <c r="H16" s="50"/>
      <c r="I16" s="50"/>
      <c r="J16" s="50"/>
      <c r="K16" s="50"/>
      <c r="L16" s="50"/>
      <c r="M16" s="50"/>
      <c r="N16" s="50"/>
      <c r="O16" s="51"/>
      <c r="P16" s="51"/>
    </row>
    <row r="17" spans="2:16" s="49" customFormat="1" ht="36.75" customHeight="1" x14ac:dyDescent="0.35">
      <c r="B17" s="152" t="s">
        <v>23</v>
      </c>
      <c r="C17" s="152"/>
      <c r="D17" s="152"/>
      <c r="E17" s="152"/>
      <c r="F17" s="52"/>
      <c r="G17" s="52"/>
      <c r="H17" s="52"/>
      <c r="I17" s="52"/>
      <c r="J17" s="52"/>
      <c r="K17" s="52"/>
      <c r="L17" s="52"/>
      <c r="M17" s="52"/>
      <c r="N17" s="52"/>
      <c r="O17" s="53"/>
      <c r="P17" s="53"/>
    </row>
    <row r="18" spans="2:16" s="49" customFormat="1" ht="25.5" customHeight="1" x14ac:dyDescent="0.35">
      <c r="B18" s="153" t="s">
        <v>24</v>
      </c>
      <c r="C18" s="153"/>
      <c r="D18" s="153"/>
      <c r="E18" s="153"/>
      <c r="F18" s="52"/>
      <c r="G18" s="52"/>
      <c r="H18" s="52"/>
      <c r="I18" s="52"/>
      <c r="J18" s="52"/>
      <c r="K18" s="52"/>
      <c r="L18" s="52"/>
      <c r="M18" s="52"/>
      <c r="N18" s="52"/>
      <c r="O18" s="53"/>
      <c r="P18" s="53"/>
    </row>
    <row r="19" spans="2:16" ht="133.5" customHeight="1" x14ac:dyDescent="0.35">
      <c r="B19" s="154" t="s">
        <v>25</v>
      </c>
      <c r="C19" s="154"/>
      <c r="D19" s="154"/>
      <c r="E19" s="154"/>
      <c r="F19" s="54"/>
      <c r="G19" s="54"/>
      <c r="H19" s="54"/>
      <c r="I19" s="55"/>
      <c r="J19" s="55"/>
      <c r="K19" s="55"/>
      <c r="L19" s="55"/>
      <c r="M19" s="55"/>
      <c r="N19" s="55"/>
      <c r="O19" s="55"/>
    </row>
    <row r="20" spans="2:16" ht="15" customHeight="1" x14ac:dyDescent="0.35">
      <c r="B20" s="154" t="s">
        <v>26</v>
      </c>
      <c r="C20" s="154"/>
      <c r="D20" s="154"/>
      <c r="E20" s="154"/>
      <c r="F20" s="54"/>
      <c r="G20" s="54"/>
      <c r="H20" s="54"/>
      <c r="I20" s="55"/>
      <c r="J20" s="55"/>
      <c r="K20" s="55"/>
      <c r="L20" s="55"/>
      <c r="M20" s="55"/>
      <c r="N20" s="55"/>
      <c r="O20" s="55"/>
    </row>
    <row r="21" spans="2:16" x14ac:dyDescent="0.35">
      <c r="B21" s="1"/>
      <c r="C21" s="56"/>
      <c r="D21" s="56"/>
      <c r="E21" s="56"/>
      <c r="F21" s="54"/>
      <c r="G21" s="54"/>
      <c r="H21" s="54"/>
      <c r="I21" s="55"/>
      <c r="J21" s="55"/>
      <c r="K21" s="55"/>
      <c r="L21" s="55"/>
      <c r="M21" s="55"/>
      <c r="N21" s="55"/>
      <c r="O21" s="55"/>
    </row>
    <row r="22" spans="2:16" s="57" customFormat="1" ht="32.25" customHeight="1" x14ac:dyDescent="0.35">
      <c r="B22" s="155" t="s">
        <v>27</v>
      </c>
      <c r="C22" s="155"/>
      <c r="D22" s="155"/>
      <c r="E22" s="155"/>
      <c r="F22" s="147" t="s">
        <v>28</v>
      </c>
      <c r="G22" s="147"/>
      <c r="H22" s="147"/>
      <c r="I22" s="147"/>
      <c r="J22" s="148" t="s">
        <v>29</v>
      </c>
      <c r="K22" s="148"/>
      <c r="L22" s="148"/>
      <c r="M22" s="148"/>
      <c r="N22" s="148"/>
      <c r="O22" s="149" t="s">
        <v>30</v>
      </c>
      <c r="P22" s="149"/>
    </row>
    <row r="23" spans="2:16" s="57" customFormat="1" ht="13.5" customHeight="1" x14ac:dyDescent="0.35">
      <c r="B23" s="155"/>
      <c r="C23" s="155"/>
      <c r="D23" s="155"/>
      <c r="E23" s="155"/>
      <c r="F23" s="147"/>
      <c r="G23" s="147"/>
      <c r="H23" s="147"/>
      <c r="I23" s="147"/>
      <c r="J23" s="148"/>
      <c r="K23" s="148"/>
      <c r="L23" s="148"/>
      <c r="M23" s="148"/>
      <c r="N23" s="148"/>
      <c r="O23" s="150" t="s">
        <v>6</v>
      </c>
      <c r="P23" s="150"/>
    </row>
    <row r="24" spans="2:16" s="58" customFormat="1" ht="45.75" customHeight="1" x14ac:dyDescent="0.35">
      <c r="B24" s="59" t="s">
        <v>31</v>
      </c>
      <c r="C24" s="60" t="s">
        <v>32</v>
      </c>
      <c r="D24" s="60" t="s">
        <v>33</v>
      </c>
      <c r="E24" s="61" t="s">
        <v>34</v>
      </c>
      <c r="F24" s="62" t="s">
        <v>32</v>
      </c>
      <c r="G24" s="63" t="s">
        <v>33</v>
      </c>
      <c r="H24" s="63" t="s">
        <v>35</v>
      </c>
      <c r="I24" s="64" t="s">
        <v>36</v>
      </c>
      <c r="J24" s="59" t="s">
        <v>37</v>
      </c>
      <c r="K24" s="60" t="s">
        <v>38</v>
      </c>
      <c r="L24" s="65" t="s">
        <v>39</v>
      </c>
      <c r="M24" s="65" t="s">
        <v>40</v>
      </c>
      <c r="N24" s="61" t="s">
        <v>41</v>
      </c>
      <c r="O24" s="59" t="s">
        <v>42</v>
      </c>
      <c r="P24" s="60" t="s">
        <v>43</v>
      </c>
    </row>
    <row r="25" spans="2:16" s="66" customFormat="1" ht="12.75" customHeight="1" x14ac:dyDescent="0.3">
      <c r="B25" s="67" t="s">
        <v>44</v>
      </c>
      <c r="C25" s="68" t="s">
        <v>45</v>
      </c>
      <c r="D25" s="69" t="s">
        <v>46</v>
      </c>
      <c r="E25" s="70">
        <f>O25</f>
        <v>1</v>
      </c>
      <c r="F25" s="71" t="s">
        <v>47</v>
      </c>
      <c r="G25" s="72" t="s">
        <v>48</v>
      </c>
      <c r="H25" s="73" t="s">
        <v>49</v>
      </c>
      <c r="I25" s="74">
        <v>1</v>
      </c>
      <c r="J25" s="75">
        <v>0</v>
      </c>
      <c r="K25" s="76">
        <v>0</v>
      </c>
      <c r="L25" s="76">
        <v>0</v>
      </c>
      <c r="M25" s="76">
        <v>0</v>
      </c>
      <c r="N25" s="76">
        <v>0</v>
      </c>
      <c r="O25" s="77">
        <v>1</v>
      </c>
      <c r="P25" s="76" t="s">
        <v>50</v>
      </c>
    </row>
    <row r="26" spans="2:16" s="66" customFormat="1" ht="12.75" customHeight="1" x14ac:dyDescent="0.3">
      <c r="B26" s="78" t="s">
        <v>51</v>
      </c>
      <c r="C26" s="79" t="s">
        <v>51</v>
      </c>
      <c r="D26" s="80" t="s">
        <v>51</v>
      </c>
      <c r="E26" s="81"/>
      <c r="F26" s="82" t="s">
        <v>51</v>
      </c>
      <c r="G26" s="83" t="s">
        <v>51</v>
      </c>
      <c r="H26" s="84">
        <v>0</v>
      </c>
      <c r="I26" s="85">
        <v>0</v>
      </c>
      <c r="J26" s="86">
        <v>0</v>
      </c>
      <c r="K26" s="87">
        <v>0</v>
      </c>
      <c r="L26" s="87">
        <v>0</v>
      </c>
      <c r="M26" s="87">
        <v>0</v>
      </c>
      <c r="N26" s="88">
        <v>0</v>
      </c>
      <c r="O26" s="89">
        <v>0</v>
      </c>
      <c r="P26" s="90">
        <v>0</v>
      </c>
    </row>
    <row r="27" spans="2:16" s="66" customFormat="1" ht="25.5" customHeight="1" x14ac:dyDescent="0.3">
      <c r="B27" s="91" t="s">
        <v>52</v>
      </c>
      <c r="C27" s="92" t="s">
        <v>53</v>
      </c>
      <c r="D27" s="143" t="s">
        <v>54</v>
      </c>
      <c r="E27" s="94">
        <f t="shared" ref="E27:E49" si="0">O27</f>
        <v>30</v>
      </c>
      <c r="F27" s="95"/>
      <c r="G27" s="96"/>
      <c r="H27" s="97"/>
      <c r="I27" s="98"/>
      <c r="J27" s="75">
        <f t="shared" ref="J27:J49" si="1">IF(ISNUMBER(H27),H27-K27,0)</f>
        <v>0</v>
      </c>
      <c r="K27" s="76">
        <f t="shared" ref="K27:K49" si="2">IF(AND(ISNUMBER(H27),ISNUMBER(I27)),H27*I27,0)</f>
        <v>0</v>
      </c>
      <c r="L27" s="99">
        <f t="shared" ref="L27:L49" si="3">IF(ISNUMBER(H27),E27*H27,0)</f>
        <v>0</v>
      </c>
      <c r="M27" s="99">
        <f t="shared" ref="M27:M49" si="4">L27-N27</f>
        <v>0</v>
      </c>
      <c r="N27" s="100">
        <f t="shared" ref="N27:N49" si="5">E27*K27</f>
        <v>0</v>
      </c>
      <c r="O27" s="101">
        <v>30</v>
      </c>
      <c r="P27" s="102">
        <f t="shared" ref="P27:P49" si="6">IF(AND(ISNUMBER(H27),ISNUMBER(I27)),H27*I27*O27,0)</f>
        <v>0</v>
      </c>
    </row>
    <row r="28" spans="2:16" s="66" customFormat="1" ht="25.5" customHeight="1" x14ac:dyDescent="0.3">
      <c r="B28" s="91" t="s">
        <v>52</v>
      </c>
      <c r="C28" s="92" t="s">
        <v>55</v>
      </c>
      <c r="D28" s="143" t="s">
        <v>56</v>
      </c>
      <c r="E28" s="94">
        <f t="shared" si="0"/>
        <v>4</v>
      </c>
      <c r="F28" s="95"/>
      <c r="G28" s="96"/>
      <c r="H28" s="97"/>
      <c r="I28" s="98"/>
      <c r="J28" s="75">
        <f t="shared" si="1"/>
        <v>0</v>
      </c>
      <c r="K28" s="76">
        <f t="shared" si="2"/>
        <v>0</v>
      </c>
      <c r="L28" s="99">
        <f t="shared" si="3"/>
        <v>0</v>
      </c>
      <c r="M28" s="99">
        <f t="shared" si="4"/>
        <v>0</v>
      </c>
      <c r="N28" s="100">
        <f t="shared" si="5"/>
        <v>0</v>
      </c>
      <c r="O28" s="101">
        <v>4</v>
      </c>
      <c r="P28" s="102">
        <f t="shared" si="6"/>
        <v>0</v>
      </c>
    </row>
    <row r="29" spans="2:16" s="66" customFormat="1" ht="12.75" customHeight="1" x14ac:dyDescent="0.3">
      <c r="B29" s="104" t="s">
        <v>57</v>
      </c>
      <c r="C29" s="105" t="s">
        <v>58</v>
      </c>
      <c r="D29" s="105" t="s">
        <v>59</v>
      </c>
      <c r="E29" s="94">
        <f t="shared" si="0"/>
        <v>4</v>
      </c>
      <c r="F29" s="103"/>
      <c r="G29" s="96"/>
      <c r="H29" s="97"/>
      <c r="I29" s="98"/>
      <c r="J29" s="75">
        <f t="shared" si="1"/>
        <v>0</v>
      </c>
      <c r="K29" s="76">
        <f t="shared" si="2"/>
        <v>0</v>
      </c>
      <c r="L29" s="99">
        <f t="shared" si="3"/>
        <v>0</v>
      </c>
      <c r="M29" s="99">
        <f t="shared" si="4"/>
        <v>0</v>
      </c>
      <c r="N29" s="100">
        <f t="shared" si="5"/>
        <v>0</v>
      </c>
      <c r="O29" s="101">
        <v>4</v>
      </c>
      <c r="P29" s="102">
        <f t="shared" si="6"/>
        <v>0</v>
      </c>
    </row>
    <row r="30" spans="2:16" s="66" customFormat="1" ht="12.75" customHeight="1" x14ac:dyDescent="0.3">
      <c r="B30" s="91" t="s">
        <v>44</v>
      </c>
      <c r="C30" s="92" t="s">
        <v>60</v>
      </c>
      <c r="D30" s="143" t="s">
        <v>61</v>
      </c>
      <c r="E30" s="94">
        <f t="shared" si="0"/>
        <v>6</v>
      </c>
      <c r="F30" s="95"/>
      <c r="G30" s="96"/>
      <c r="H30" s="97"/>
      <c r="I30" s="98"/>
      <c r="J30" s="75">
        <f t="shared" si="1"/>
        <v>0</v>
      </c>
      <c r="K30" s="76">
        <f t="shared" si="2"/>
        <v>0</v>
      </c>
      <c r="L30" s="99">
        <f t="shared" si="3"/>
        <v>0</v>
      </c>
      <c r="M30" s="99">
        <f t="shared" si="4"/>
        <v>0</v>
      </c>
      <c r="N30" s="100">
        <f t="shared" si="5"/>
        <v>0</v>
      </c>
      <c r="O30" s="101">
        <v>6</v>
      </c>
      <c r="P30" s="102">
        <f t="shared" si="6"/>
        <v>0</v>
      </c>
    </row>
    <row r="31" spans="2:16" s="66" customFormat="1" ht="25.5" customHeight="1" x14ac:dyDescent="0.3">
      <c r="B31" s="91" t="s">
        <v>62</v>
      </c>
      <c r="C31" s="92" t="s">
        <v>63</v>
      </c>
      <c r="D31" s="93" t="s">
        <v>64</v>
      </c>
      <c r="E31" s="94">
        <f t="shared" si="0"/>
        <v>6</v>
      </c>
      <c r="F31" s="95"/>
      <c r="G31" s="96"/>
      <c r="H31" s="97"/>
      <c r="I31" s="98"/>
      <c r="J31" s="75">
        <f t="shared" si="1"/>
        <v>0</v>
      </c>
      <c r="K31" s="76">
        <f t="shared" si="2"/>
        <v>0</v>
      </c>
      <c r="L31" s="99">
        <f t="shared" si="3"/>
        <v>0</v>
      </c>
      <c r="M31" s="99">
        <f t="shared" si="4"/>
        <v>0</v>
      </c>
      <c r="N31" s="100">
        <f t="shared" si="5"/>
        <v>0</v>
      </c>
      <c r="O31" s="101">
        <v>6</v>
      </c>
      <c r="P31" s="102">
        <f t="shared" si="6"/>
        <v>0</v>
      </c>
    </row>
    <row r="32" spans="2:16" s="66" customFormat="1" ht="12.75" customHeight="1" x14ac:dyDescent="0.3">
      <c r="B32" s="91" t="s">
        <v>62</v>
      </c>
      <c r="C32" s="92" t="s">
        <v>65</v>
      </c>
      <c r="D32" s="93" t="s">
        <v>66</v>
      </c>
      <c r="E32" s="94">
        <f t="shared" si="0"/>
        <v>6</v>
      </c>
      <c r="F32" s="95"/>
      <c r="G32" s="96"/>
      <c r="H32" s="97"/>
      <c r="I32" s="98"/>
      <c r="J32" s="75">
        <f t="shared" si="1"/>
        <v>0</v>
      </c>
      <c r="K32" s="76">
        <f t="shared" si="2"/>
        <v>0</v>
      </c>
      <c r="L32" s="99">
        <f t="shared" si="3"/>
        <v>0</v>
      </c>
      <c r="M32" s="99">
        <f t="shared" si="4"/>
        <v>0</v>
      </c>
      <c r="N32" s="100">
        <f t="shared" si="5"/>
        <v>0</v>
      </c>
      <c r="O32" s="101">
        <v>6</v>
      </c>
      <c r="P32" s="102">
        <f t="shared" si="6"/>
        <v>0</v>
      </c>
    </row>
    <row r="33" spans="2:16" s="66" customFormat="1" ht="25.5" customHeight="1" x14ac:dyDescent="0.3">
      <c r="B33" s="91" t="s">
        <v>62</v>
      </c>
      <c r="C33" s="92" t="s">
        <v>67</v>
      </c>
      <c r="D33" s="93" t="s">
        <v>68</v>
      </c>
      <c r="E33" s="94">
        <f t="shared" si="0"/>
        <v>6</v>
      </c>
      <c r="F33" s="95"/>
      <c r="G33" s="96"/>
      <c r="H33" s="97"/>
      <c r="I33" s="98"/>
      <c r="J33" s="75">
        <f t="shared" si="1"/>
        <v>0</v>
      </c>
      <c r="K33" s="76">
        <f t="shared" si="2"/>
        <v>0</v>
      </c>
      <c r="L33" s="99">
        <f t="shared" si="3"/>
        <v>0</v>
      </c>
      <c r="M33" s="99">
        <f t="shared" si="4"/>
        <v>0</v>
      </c>
      <c r="N33" s="100">
        <f t="shared" si="5"/>
        <v>0</v>
      </c>
      <c r="O33" s="101">
        <v>6</v>
      </c>
      <c r="P33" s="102">
        <f t="shared" si="6"/>
        <v>0</v>
      </c>
    </row>
    <row r="34" spans="2:16" s="66" customFormat="1" ht="12.75" customHeight="1" x14ac:dyDescent="0.3">
      <c r="B34" s="91" t="s">
        <v>69</v>
      </c>
      <c r="C34" s="106" t="s">
        <v>70</v>
      </c>
      <c r="D34" s="107" t="s">
        <v>71</v>
      </c>
      <c r="E34" s="94">
        <f t="shared" si="0"/>
        <v>6</v>
      </c>
      <c r="F34" s="108"/>
      <c r="G34" s="109"/>
      <c r="H34" s="110"/>
      <c r="I34" s="111"/>
      <c r="J34" s="75">
        <f t="shared" si="1"/>
        <v>0</v>
      </c>
      <c r="K34" s="76">
        <f t="shared" si="2"/>
        <v>0</v>
      </c>
      <c r="L34" s="99">
        <f t="shared" si="3"/>
        <v>0</v>
      </c>
      <c r="M34" s="99">
        <f t="shared" si="4"/>
        <v>0</v>
      </c>
      <c r="N34" s="100">
        <f t="shared" si="5"/>
        <v>0</v>
      </c>
      <c r="O34" s="101">
        <v>6</v>
      </c>
      <c r="P34" s="102">
        <f t="shared" si="6"/>
        <v>0</v>
      </c>
    </row>
    <row r="35" spans="2:16" s="66" customFormat="1" ht="12.75" customHeight="1" x14ac:dyDescent="0.3">
      <c r="B35" s="91" t="s">
        <v>57</v>
      </c>
      <c r="C35" s="106" t="s">
        <v>72</v>
      </c>
      <c r="D35" s="107" t="s">
        <v>73</v>
      </c>
      <c r="E35" s="94">
        <f t="shared" si="0"/>
        <v>6</v>
      </c>
      <c r="F35" s="108"/>
      <c r="G35" s="109"/>
      <c r="H35" s="110"/>
      <c r="I35" s="111"/>
      <c r="J35" s="75">
        <f t="shared" si="1"/>
        <v>0</v>
      </c>
      <c r="K35" s="76">
        <f t="shared" si="2"/>
        <v>0</v>
      </c>
      <c r="L35" s="99">
        <f t="shared" si="3"/>
        <v>0</v>
      </c>
      <c r="M35" s="99">
        <f t="shared" si="4"/>
        <v>0</v>
      </c>
      <c r="N35" s="100">
        <f t="shared" si="5"/>
        <v>0</v>
      </c>
      <c r="O35" s="101">
        <v>6</v>
      </c>
      <c r="P35" s="102">
        <f t="shared" si="6"/>
        <v>0</v>
      </c>
    </row>
    <row r="36" spans="2:16" s="66" customFormat="1" ht="12.75" customHeight="1" x14ac:dyDescent="0.3">
      <c r="B36" s="91" t="s">
        <v>69</v>
      </c>
      <c r="C36" s="106" t="s">
        <v>74</v>
      </c>
      <c r="D36" s="107" t="s">
        <v>75</v>
      </c>
      <c r="E36" s="94">
        <f t="shared" si="0"/>
        <v>12</v>
      </c>
      <c r="F36" s="108"/>
      <c r="G36" s="109"/>
      <c r="H36" s="110"/>
      <c r="I36" s="111"/>
      <c r="J36" s="75">
        <f t="shared" si="1"/>
        <v>0</v>
      </c>
      <c r="K36" s="76">
        <f t="shared" si="2"/>
        <v>0</v>
      </c>
      <c r="L36" s="99">
        <f t="shared" si="3"/>
        <v>0</v>
      </c>
      <c r="M36" s="99">
        <f t="shared" si="4"/>
        <v>0</v>
      </c>
      <c r="N36" s="100">
        <f t="shared" si="5"/>
        <v>0</v>
      </c>
      <c r="O36" s="101">
        <v>12</v>
      </c>
      <c r="P36" s="102">
        <f t="shared" si="6"/>
        <v>0</v>
      </c>
    </row>
    <row r="37" spans="2:16" s="66" customFormat="1" ht="12.75" customHeight="1" x14ac:dyDescent="0.3">
      <c r="B37" s="91" t="s">
        <v>69</v>
      </c>
      <c r="C37" s="106" t="s">
        <v>76</v>
      </c>
      <c r="D37" s="107" t="s">
        <v>77</v>
      </c>
      <c r="E37" s="94">
        <f t="shared" si="0"/>
        <v>6</v>
      </c>
      <c r="F37" s="108"/>
      <c r="G37" s="109"/>
      <c r="H37" s="110"/>
      <c r="I37" s="111"/>
      <c r="J37" s="75">
        <f t="shared" si="1"/>
        <v>0</v>
      </c>
      <c r="K37" s="76">
        <f t="shared" si="2"/>
        <v>0</v>
      </c>
      <c r="L37" s="99">
        <f t="shared" si="3"/>
        <v>0</v>
      </c>
      <c r="M37" s="99">
        <f t="shared" si="4"/>
        <v>0</v>
      </c>
      <c r="N37" s="100">
        <f t="shared" si="5"/>
        <v>0</v>
      </c>
      <c r="O37" s="101">
        <v>6</v>
      </c>
      <c r="P37" s="102">
        <f t="shared" si="6"/>
        <v>0</v>
      </c>
    </row>
    <row r="38" spans="2:16" s="66" customFormat="1" ht="12.75" customHeight="1" x14ac:dyDescent="0.3">
      <c r="B38" s="91" t="s">
        <v>69</v>
      </c>
      <c r="C38" s="106" t="s">
        <v>78</v>
      </c>
      <c r="D38" s="107" t="s">
        <v>79</v>
      </c>
      <c r="E38" s="94">
        <f t="shared" si="0"/>
        <v>6</v>
      </c>
      <c r="F38" s="108"/>
      <c r="G38" s="109"/>
      <c r="H38" s="110"/>
      <c r="I38" s="111"/>
      <c r="J38" s="75">
        <f t="shared" si="1"/>
        <v>0</v>
      </c>
      <c r="K38" s="76">
        <f t="shared" si="2"/>
        <v>0</v>
      </c>
      <c r="L38" s="99">
        <f t="shared" si="3"/>
        <v>0</v>
      </c>
      <c r="M38" s="99">
        <f t="shared" si="4"/>
        <v>0</v>
      </c>
      <c r="N38" s="100">
        <f t="shared" si="5"/>
        <v>0</v>
      </c>
      <c r="O38" s="101">
        <v>6</v>
      </c>
      <c r="P38" s="102">
        <f t="shared" si="6"/>
        <v>0</v>
      </c>
    </row>
    <row r="39" spans="2:16" s="66" customFormat="1" ht="12.75" customHeight="1" x14ac:dyDescent="0.3">
      <c r="B39" s="91" t="s">
        <v>62</v>
      </c>
      <c r="C39" s="106" t="s">
        <v>80</v>
      </c>
      <c r="D39" s="107" t="s">
        <v>81</v>
      </c>
      <c r="E39" s="94">
        <f t="shared" si="0"/>
        <v>6</v>
      </c>
      <c r="F39" s="108"/>
      <c r="G39" s="109"/>
      <c r="H39" s="110"/>
      <c r="I39" s="111"/>
      <c r="J39" s="75">
        <f t="shared" si="1"/>
        <v>0</v>
      </c>
      <c r="K39" s="76">
        <f t="shared" si="2"/>
        <v>0</v>
      </c>
      <c r="L39" s="99">
        <f t="shared" si="3"/>
        <v>0</v>
      </c>
      <c r="M39" s="99">
        <f t="shared" si="4"/>
        <v>0</v>
      </c>
      <c r="N39" s="100">
        <f t="shared" si="5"/>
        <v>0</v>
      </c>
      <c r="O39" s="101">
        <v>6</v>
      </c>
      <c r="P39" s="102">
        <f t="shared" si="6"/>
        <v>0</v>
      </c>
    </row>
    <row r="40" spans="2:16" s="66" customFormat="1" ht="12.75" customHeight="1" x14ac:dyDescent="0.3">
      <c r="B40" s="91" t="s">
        <v>82</v>
      </c>
      <c r="C40" s="92" t="s">
        <v>83</v>
      </c>
      <c r="D40" s="93" t="s">
        <v>84</v>
      </c>
      <c r="E40" s="94">
        <f t="shared" si="0"/>
        <v>12</v>
      </c>
      <c r="F40" s="95"/>
      <c r="G40" s="96"/>
      <c r="H40" s="97"/>
      <c r="I40" s="98"/>
      <c r="J40" s="75">
        <f t="shared" si="1"/>
        <v>0</v>
      </c>
      <c r="K40" s="76">
        <f t="shared" si="2"/>
        <v>0</v>
      </c>
      <c r="L40" s="99">
        <f t="shared" si="3"/>
        <v>0</v>
      </c>
      <c r="M40" s="99">
        <f t="shared" si="4"/>
        <v>0</v>
      </c>
      <c r="N40" s="100">
        <f t="shared" si="5"/>
        <v>0</v>
      </c>
      <c r="O40" s="101">
        <v>12</v>
      </c>
      <c r="P40" s="102">
        <f t="shared" si="6"/>
        <v>0</v>
      </c>
    </row>
    <row r="41" spans="2:16" s="66" customFormat="1" ht="25.5" customHeight="1" x14ac:dyDescent="0.3">
      <c r="B41" s="91" t="s">
        <v>85</v>
      </c>
      <c r="C41" s="106" t="s">
        <v>86</v>
      </c>
      <c r="D41" s="107" t="s">
        <v>87</v>
      </c>
      <c r="E41" s="94">
        <f t="shared" si="0"/>
        <v>1</v>
      </c>
      <c r="F41" s="108"/>
      <c r="G41" s="109"/>
      <c r="H41" s="110"/>
      <c r="I41" s="111"/>
      <c r="J41" s="75">
        <f t="shared" si="1"/>
        <v>0</v>
      </c>
      <c r="K41" s="76">
        <f t="shared" si="2"/>
        <v>0</v>
      </c>
      <c r="L41" s="99">
        <f t="shared" si="3"/>
        <v>0</v>
      </c>
      <c r="M41" s="99">
        <f t="shared" si="4"/>
        <v>0</v>
      </c>
      <c r="N41" s="100">
        <f t="shared" si="5"/>
        <v>0</v>
      </c>
      <c r="O41" s="101">
        <v>1</v>
      </c>
      <c r="P41" s="102">
        <f t="shared" si="6"/>
        <v>0</v>
      </c>
    </row>
    <row r="42" spans="2:16" s="66" customFormat="1" ht="12.75" customHeight="1" x14ac:dyDescent="0.3">
      <c r="B42" s="91" t="s">
        <v>62</v>
      </c>
      <c r="C42" s="106" t="s">
        <v>88</v>
      </c>
      <c r="D42" s="107" t="s">
        <v>89</v>
      </c>
      <c r="E42" s="94">
        <f t="shared" si="0"/>
        <v>1</v>
      </c>
      <c r="F42" s="108"/>
      <c r="G42" s="109"/>
      <c r="H42" s="110"/>
      <c r="I42" s="111"/>
      <c r="J42" s="75">
        <f t="shared" si="1"/>
        <v>0</v>
      </c>
      <c r="K42" s="76">
        <f t="shared" si="2"/>
        <v>0</v>
      </c>
      <c r="L42" s="99">
        <f t="shared" si="3"/>
        <v>0</v>
      </c>
      <c r="M42" s="99">
        <f t="shared" si="4"/>
        <v>0</v>
      </c>
      <c r="N42" s="100">
        <f t="shared" si="5"/>
        <v>0</v>
      </c>
      <c r="O42" s="101">
        <v>1</v>
      </c>
      <c r="P42" s="102">
        <f t="shared" si="6"/>
        <v>0</v>
      </c>
    </row>
    <row r="43" spans="2:16" s="66" customFormat="1" ht="12.75" customHeight="1" x14ac:dyDescent="0.3">
      <c r="B43" s="91" t="s">
        <v>69</v>
      </c>
      <c r="C43" s="106" t="s">
        <v>90</v>
      </c>
      <c r="D43" s="107" t="s">
        <v>91</v>
      </c>
      <c r="E43" s="94">
        <f t="shared" si="0"/>
        <v>1</v>
      </c>
      <c r="F43" s="108"/>
      <c r="G43" s="109"/>
      <c r="H43" s="110"/>
      <c r="I43" s="111"/>
      <c r="J43" s="75">
        <f t="shared" si="1"/>
        <v>0</v>
      </c>
      <c r="K43" s="76">
        <f t="shared" si="2"/>
        <v>0</v>
      </c>
      <c r="L43" s="99">
        <f t="shared" si="3"/>
        <v>0</v>
      </c>
      <c r="M43" s="99">
        <f t="shared" si="4"/>
        <v>0</v>
      </c>
      <c r="N43" s="100">
        <f t="shared" si="5"/>
        <v>0</v>
      </c>
      <c r="O43" s="101">
        <v>1</v>
      </c>
      <c r="P43" s="102">
        <f t="shared" si="6"/>
        <v>0</v>
      </c>
    </row>
    <row r="44" spans="2:16" s="66" customFormat="1" ht="12.75" customHeight="1" x14ac:dyDescent="0.3">
      <c r="B44" s="91" t="s">
        <v>57</v>
      </c>
      <c r="C44" s="112" t="s">
        <v>92</v>
      </c>
      <c r="D44" s="113" t="s">
        <v>93</v>
      </c>
      <c r="E44" s="94">
        <f t="shared" si="0"/>
        <v>1</v>
      </c>
      <c r="F44" s="108"/>
      <c r="G44" s="109"/>
      <c r="H44" s="110"/>
      <c r="I44" s="111"/>
      <c r="J44" s="75">
        <f t="shared" si="1"/>
        <v>0</v>
      </c>
      <c r="K44" s="76">
        <f t="shared" si="2"/>
        <v>0</v>
      </c>
      <c r="L44" s="99">
        <f t="shared" si="3"/>
        <v>0</v>
      </c>
      <c r="M44" s="99">
        <f t="shared" si="4"/>
        <v>0</v>
      </c>
      <c r="N44" s="100">
        <f t="shared" si="5"/>
        <v>0</v>
      </c>
      <c r="O44" s="101">
        <v>1</v>
      </c>
      <c r="P44" s="102">
        <f t="shared" si="6"/>
        <v>0</v>
      </c>
    </row>
    <row r="45" spans="2:16" s="66" customFormat="1" ht="12.75" customHeight="1" x14ac:dyDescent="0.3">
      <c r="B45" s="91" t="s">
        <v>57</v>
      </c>
      <c r="C45" s="112" t="s">
        <v>94</v>
      </c>
      <c r="D45" s="112" t="s">
        <v>95</v>
      </c>
      <c r="E45" s="94">
        <f t="shared" si="0"/>
        <v>1</v>
      </c>
      <c r="F45" s="108"/>
      <c r="G45" s="109"/>
      <c r="H45" s="110"/>
      <c r="I45" s="111"/>
      <c r="J45" s="75">
        <f t="shared" si="1"/>
        <v>0</v>
      </c>
      <c r="K45" s="76">
        <f t="shared" si="2"/>
        <v>0</v>
      </c>
      <c r="L45" s="99">
        <f t="shared" si="3"/>
        <v>0</v>
      </c>
      <c r="M45" s="99">
        <f t="shared" si="4"/>
        <v>0</v>
      </c>
      <c r="N45" s="100">
        <f t="shared" si="5"/>
        <v>0</v>
      </c>
      <c r="O45" s="101">
        <v>1</v>
      </c>
      <c r="P45" s="102">
        <f t="shared" si="6"/>
        <v>0</v>
      </c>
    </row>
    <row r="46" spans="2:16" s="66" customFormat="1" ht="12.75" customHeight="1" x14ac:dyDescent="0.3">
      <c r="B46" s="91" t="s">
        <v>57</v>
      </c>
      <c r="C46" s="112" t="s">
        <v>96</v>
      </c>
      <c r="D46" s="112" t="s">
        <v>97</v>
      </c>
      <c r="E46" s="94">
        <f t="shared" si="0"/>
        <v>1</v>
      </c>
      <c r="F46" s="108"/>
      <c r="G46" s="109"/>
      <c r="H46" s="110"/>
      <c r="I46" s="111"/>
      <c r="J46" s="75">
        <f t="shared" si="1"/>
        <v>0</v>
      </c>
      <c r="K46" s="76">
        <f t="shared" si="2"/>
        <v>0</v>
      </c>
      <c r="L46" s="99">
        <f t="shared" si="3"/>
        <v>0</v>
      </c>
      <c r="M46" s="99">
        <f t="shared" si="4"/>
        <v>0</v>
      </c>
      <c r="N46" s="100">
        <f t="shared" si="5"/>
        <v>0</v>
      </c>
      <c r="O46" s="101">
        <v>1</v>
      </c>
      <c r="P46" s="102">
        <f t="shared" si="6"/>
        <v>0</v>
      </c>
    </row>
    <row r="47" spans="2:16" s="66" customFormat="1" ht="12.75" customHeight="1" x14ac:dyDescent="0.3">
      <c r="B47" s="91" t="s">
        <v>57</v>
      </c>
      <c r="C47" s="112" t="s">
        <v>98</v>
      </c>
      <c r="D47" s="112" t="s">
        <v>99</v>
      </c>
      <c r="E47" s="94">
        <f t="shared" si="0"/>
        <v>1</v>
      </c>
      <c r="F47" s="108"/>
      <c r="G47" s="109"/>
      <c r="H47" s="110"/>
      <c r="I47" s="111"/>
      <c r="J47" s="75">
        <f t="shared" si="1"/>
        <v>0</v>
      </c>
      <c r="K47" s="76">
        <f t="shared" si="2"/>
        <v>0</v>
      </c>
      <c r="L47" s="99">
        <f t="shared" si="3"/>
        <v>0</v>
      </c>
      <c r="M47" s="99">
        <f t="shared" si="4"/>
        <v>0</v>
      </c>
      <c r="N47" s="100">
        <f t="shared" si="5"/>
        <v>0</v>
      </c>
      <c r="O47" s="101">
        <v>1</v>
      </c>
      <c r="P47" s="102">
        <f t="shared" si="6"/>
        <v>0</v>
      </c>
    </row>
    <row r="48" spans="2:16" s="66" customFormat="1" ht="12.75" customHeight="1" x14ac:dyDescent="0.3">
      <c r="B48" s="91" t="s">
        <v>57</v>
      </c>
      <c r="C48" s="112" t="s">
        <v>100</v>
      </c>
      <c r="D48" s="112" t="s">
        <v>101</v>
      </c>
      <c r="E48" s="94">
        <f t="shared" si="0"/>
        <v>1</v>
      </c>
      <c r="F48" s="108"/>
      <c r="G48" s="109"/>
      <c r="H48" s="110"/>
      <c r="I48" s="111"/>
      <c r="J48" s="75">
        <f t="shared" si="1"/>
        <v>0</v>
      </c>
      <c r="K48" s="76">
        <f t="shared" si="2"/>
        <v>0</v>
      </c>
      <c r="L48" s="99">
        <f t="shared" si="3"/>
        <v>0</v>
      </c>
      <c r="M48" s="99">
        <f t="shared" si="4"/>
        <v>0</v>
      </c>
      <c r="N48" s="100">
        <f t="shared" si="5"/>
        <v>0</v>
      </c>
      <c r="O48" s="101">
        <v>1</v>
      </c>
      <c r="P48" s="102">
        <f t="shared" si="6"/>
        <v>0</v>
      </c>
    </row>
    <row r="49" spans="2:16" s="66" customFormat="1" ht="13.5" customHeight="1" x14ac:dyDescent="0.3">
      <c r="B49" s="114" t="s">
        <v>57</v>
      </c>
      <c r="C49" s="115" t="s">
        <v>102</v>
      </c>
      <c r="D49" s="116" t="s">
        <v>103</v>
      </c>
      <c r="E49" s="94">
        <f t="shared" si="0"/>
        <v>1</v>
      </c>
      <c r="F49" s="117"/>
      <c r="G49" s="118"/>
      <c r="H49" s="119"/>
      <c r="I49" s="120"/>
      <c r="J49" s="121">
        <f t="shared" si="1"/>
        <v>0</v>
      </c>
      <c r="K49" s="122">
        <f t="shared" si="2"/>
        <v>0</v>
      </c>
      <c r="L49" s="123">
        <f t="shared" si="3"/>
        <v>0</v>
      </c>
      <c r="M49" s="99">
        <f t="shared" si="4"/>
        <v>0</v>
      </c>
      <c r="N49" s="124">
        <f t="shared" si="5"/>
        <v>0</v>
      </c>
      <c r="O49" s="125">
        <v>1</v>
      </c>
      <c r="P49" s="122">
        <f t="shared" si="6"/>
        <v>0</v>
      </c>
    </row>
    <row r="50" spans="2:16" ht="15.75" customHeight="1" x14ac:dyDescent="0.35">
      <c r="E50" s="126"/>
      <c r="I50" s="127"/>
      <c r="J50" s="128">
        <f>SUM(J27:J49)</f>
        <v>0</v>
      </c>
      <c r="K50" s="129">
        <f>SUM(K27:K49)</f>
        <v>0</v>
      </c>
      <c r="L50" s="129">
        <f>SUM(L27:L49)</f>
        <v>0</v>
      </c>
      <c r="M50" s="129">
        <f>SUM(M27:M49)</f>
        <v>0</v>
      </c>
      <c r="N50" s="130">
        <f>SUM(N27:N49)</f>
        <v>0</v>
      </c>
      <c r="P50" s="131">
        <f>SUM(P27:P49)</f>
        <v>0</v>
      </c>
    </row>
    <row r="52" spans="2:16" ht="15.75" customHeight="1" x14ac:dyDescent="0.35"/>
    <row r="53" spans="2:16" x14ac:dyDescent="0.35">
      <c r="B53" s="132" t="s">
        <v>104</v>
      </c>
      <c r="C53" s="133">
        <f>L50</f>
        <v>0</v>
      </c>
    </row>
    <row r="54" spans="2:16" x14ac:dyDescent="0.35">
      <c r="B54" s="134" t="s">
        <v>105</v>
      </c>
      <c r="C54" s="135">
        <f>N50</f>
        <v>0</v>
      </c>
    </row>
    <row r="55" spans="2:16" ht="15.75" customHeight="1" x14ac:dyDescent="0.35">
      <c r="B55" s="136" t="s">
        <v>106</v>
      </c>
      <c r="C55" s="137">
        <f>M50</f>
        <v>0</v>
      </c>
    </row>
    <row r="56" spans="2:16" x14ac:dyDescent="0.35">
      <c r="B56" s="138"/>
      <c r="C56" s="139"/>
    </row>
    <row r="57" spans="2:16" x14ac:dyDescent="0.35">
      <c r="B57" s="138"/>
      <c r="C57" s="140"/>
    </row>
    <row r="58" spans="2:16" ht="15" customHeight="1" x14ac:dyDescent="0.35">
      <c r="B58" s="151" t="s">
        <v>107</v>
      </c>
      <c r="C58" s="151"/>
      <c r="D58" s="151"/>
      <c r="E58" s="151"/>
      <c r="F58" s="151"/>
      <c r="G58" s="151"/>
      <c r="H58" s="151"/>
    </row>
    <row r="59" spans="2:16" ht="15" customHeight="1" x14ac:dyDescent="0.35">
      <c r="B59" s="144" t="s">
        <v>108</v>
      </c>
      <c r="C59" s="144"/>
      <c r="D59" s="144"/>
      <c r="E59" s="144"/>
      <c r="F59" s="144"/>
      <c r="G59" s="144"/>
      <c r="H59" s="144"/>
    </row>
    <row r="60" spans="2:16" x14ac:dyDescent="0.35">
      <c r="B60" s="145" t="s">
        <v>109</v>
      </c>
      <c r="C60" s="145"/>
      <c r="D60" s="145"/>
      <c r="E60" s="145"/>
      <c r="F60" s="145"/>
      <c r="G60" s="145"/>
      <c r="H60" s="145"/>
    </row>
    <row r="61" spans="2:16" ht="30" customHeight="1" x14ac:dyDescent="0.35">
      <c r="B61" s="141" t="s">
        <v>110</v>
      </c>
      <c r="C61" s="146"/>
      <c r="D61" s="146"/>
      <c r="E61" s="146"/>
      <c r="F61" s="146"/>
      <c r="G61" s="141" t="s">
        <v>111</v>
      </c>
      <c r="H61" s="142"/>
    </row>
  </sheetData>
  <sheetProtection sheet="1" formatCells="0" formatRows="0" insertColumns="0" insertRows="0" insertHyperlinks="0" sort="0" pivotTables="0"/>
  <mergeCells count="18">
    <mergeCell ref="C5:D5"/>
    <mergeCell ref="C6:D6"/>
    <mergeCell ref="B14:H14"/>
    <mergeCell ref="B15:E15"/>
    <mergeCell ref="B16:E16"/>
    <mergeCell ref="O22:P22"/>
    <mergeCell ref="O23:P23"/>
    <mergeCell ref="B58:H58"/>
    <mergeCell ref="B17:E17"/>
    <mergeCell ref="B18:E18"/>
    <mergeCell ref="B19:E19"/>
    <mergeCell ref="B20:E20"/>
    <mergeCell ref="B22:E23"/>
    <mergeCell ref="B59:H59"/>
    <mergeCell ref="B60:H60"/>
    <mergeCell ref="C61:F61"/>
    <mergeCell ref="F22:I23"/>
    <mergeCell ref="J22:N23"/>
  </mergeCells>
  <dataValidations count="4">
    <dataValidation type="list" allowBlank="1" showInputMessage="1" showErrorMessage="1" sqref="B25 B49 B27:B43" xr:uid="{00000000-0002-0000-0100-000000000000}">
      <formula1>"Cabling/Connectors,Caching,Data Distribution,Data Protection,Racks,Software,Wireless Data Distribution,Miscellaneous,License,Transceiver,Module"</formula1>
      <formula2>0</formula2>
    </dataValidation>
    <dataValidation type="list" allowBlank="1" showInputMessage="1" showErrorMessage="1" sqref="B44:B48" xr:uid="{00000000-0002-0000-0100-000001000000}">
      <formula1>"Cabling/Connectors,Caching,Data Distribution,Data Protection,Racks,Software,Wireless Data Distribution,Miscellaneous,License,Transceiver,Module,BMIC License"</formula1>
      <formula2>0</formula2>
    </dataValidation>
    <dataValidation type="decimal" operator="greaterThanOrEqual" allowBlank="1" showInputMessage="1" showErrorMessage="1" errorTitle="Numbers only" error="This cell must contain a number (or be left blank). Do not enter &quot;N/A&quot;, &quot;Included&quot; or other text here — it will break the total. Put &quot;N/A&quot; in column F instead." promptTitle="Unit Cost" prompt="Enter a number. If you are not bidding this line, enter &quot;N/A&quot; in the Proposed Solution Model column (column F) and leave this cell blank. If no charge applies, enter 0." sqref="H27:H49" xr:uid="{00000000-0002-0000-0100-000002000000}">
      <formula1>0</formula1>
      <formula2>0</formula2>
    </dataValidation>
    <dataValidation type="decimal" allowBlank="1" showInputMessage="1" showErrorMessage="1" errorTitle="Enter a percentage between 0% and 100%" error="This cell must be between 0% and 100%. Type &quot;100%&quot; rather than &quot;100&quot;: entering 100 is read as 10,000% and will overstate the E-Rate eligible cost." promptTitle="E-Rate Eligible % of the Model" prompt="Enter a percentage between 0% and 100%. Type &quot;100%&quot; — not &quot;100&quot;." sqref="I27:I49" xr:uid="{00000000-0002-0000-0100-000003000000}">
      <formula1>0</formula1>
      <formula2>1</formula2>
    </dataValidation>
  </dataValidations>
  <pageMargins left="0.7" right="0.7" top="0.75" bottom="0.75" header="0.511811023622047" footer="0.511811023622047"/>
  <pageSetup orientation="landscape"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178ee5-90bb-49b4-98a9-021b31b46cf9">
      <Terms xmlns="http://schemas.microsoft.com/office/infopath/2007/PartnerControls"/>
    </lcf76f155ced4ddcb4097134ff3c332f>
    <TaxCatchAll xmlns="c5f5acec-dfe3-4b07-a531-b5b6631dd9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DD9E6A07837949A55D627F89FE78CA" ma:contentTypeVersion="15" ma:contentTypeDescription="Create a new document." ma:contentTypeScope="" ma:versionID="1b02d3f6436e144de06cc0f3fa9e5941">
  <xsd:schema xmlns:xsd="http://www.w3.org/2001/XMLSchema" xmlns:xs="http://www.w3.org/2001/XMLSchema" xmlns:p="http://schemas.microsoft.com/office/2006/metadata/properties" xmlns:ns2="c5178ee5-90bb-49b4-98a9-021b31b46cf9" xmlns:ns3="c5f5acec-dfe3-4b07-a531-b5b6631dd987" targetNamespace="http://schemas.microsoft.com/office/2006/metadata/properties" ma:root="true" ma:fieldsID="18749bb3b017bf8e4b9f6ead0ba2e6ad" ns2:_="" ns3:_="">
    <xsd:import namespace="c5178ee5-90bb-49b4-98a9-021b31b46cf9"/>
    <xsd:import namespace="c5f5acec-dfe3-4b07-a531-b5b6631dd9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78ee5-90bb-49b4-98a9-021b31b46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0bd536d-8f46-4852-bb51-62e25ac18a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f5acec-dfe3-4b07-a531-b5b6631dd9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34ef81e-81cc-4f88-8e10-a320874c577c}" ma:internalName="TaxCatchAll" ma:showField="CatchAllData" ma:web="c5f5acec-dfe3-4b07-a531-b5b6631dd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DC02D2-E90B-431A-87D4-83F256806156}">
  <ds:schemaRefs>
    <ds:schemaRef ds:uri="http://schemas.microsoft.com/sharepoint/v3/contenttype/forms"/>
  </ds:schemaRefs>
</ds:datastoreItem>
</file>

<file path=customXml/itemProps2.xml><?xml version="1.0" encoding="utf-8"?>
<ds:datastoreItem xmlns:ds="http://schemas.openxmlformats.org/officeDocument/2006/customXml" ds:itemID="{E8240B6A-4439-4D81-BC9F-2E2C8BCB4B05}">
  <ds:schemaRefs>
    <ds:schemaRef ds:uri="http://schemas.microsoft.com/office/2006/metadata/properties"/>
    <ds:schemaRef ds:uri="http://schemas.microsoft.com/office/infopath/2007/PartnerControls"/>
    <ds:schemaRef ds:uri="8d824570-75a9-494a-9ebe-9b8971e6014f"/>
    <ds:schemaRef ds:uri="3e8ac7fe-dba5-4906-a583-28e0598e80ba"/>
    <ds:schemaRef ds:uri="c5178ee5-90bb-49b4-98a9-021b31b46cf9"/>
    <ds:schemaRef ds:uri="c5f5acec-dfe3-4b07-a531-b5b6631dd987"/>
  </ds:schemaRefs>
</ds:datastoreItem>
</file>

<file path=customXml/itemProps3.xml><?xml version="1.0" encoding="utf-8"?>
<ds:datastoreItem xmlns:ds="http://schemas.openxmlformats.org/officeDocument/2006/customXml" ds:itemID="{AED6E458-51C4-49F5-8F88-CFECEF1790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78ee5-90bb-49b4-98a9-021b31b46cf9"/>
    <ds:schemaRef ds:uri="c5f5acec-dfe3-4b07-a531-b5b6631dd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Site List</vt:lpstr>
      <vt:lpstr>C2_Pricing_Sheet Ph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Majewski</dc:creator>
  <cp:keywords/>
  <dc:description/>
  <cp:lastModifiedBy>Felicia Black</cp:lastModifiedBy>
  <cp:revision>0</cp:revision>
  <dcterms:created xsi:type="dcterms:W3CDTF">2019-09-10T17:38:26Z</dcterms:created>
  <dcterms:modified xsi:type="dcterms:W3CDTF">2026-08-25T16:09:05Z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0x0101003FDD9E6A07837949A55D627F89FE78CA</vt:lpwstr>
  </property>
  <property fmtid="{D5CDD505-2E9C-101B-9397-08002B2CF9AE}" pid="3" name="E-Rate Topics">
    <vt:lpwstr/>
  </property>
  <property fmtid="{D5CDD505-2E9C-101B-9397-08002B2CF9AE}" pid="4" name="MediaServiceImageTags">
    <vt:lpwstr/>
  </property>
</Properties>
</file>