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Z:\Accounting Operations\Procurement and Contract Services\Formal Solicitations\2024-2025\7-EC2-0125\Texas\3. Solicitation Documents\"/>
    </mc:Choice>
  </mc:AlternateContent>
  <xr:revisionPtr revIDLastSave="0" documentId="8_{1E23D382-F2A5-422E-B547-74B932CF85DA}" xr6:coauthVersionLast="47" xr6:coauthVersionMax="47" xr10:uidLastSave="{00000000-0000-0000-0000-000000000000}"/>
  <bookViews>
    <workbookView xWindow="-28920" yWindow="-120" windowWidth="29040" windowHeight="15840" tabRatio="906" firstSheet="9" activeTab="9" xr2:uid="{62B5AEEA-30AF-4D04-8516-9F6D913D7904}"/>
  </bookViews>
  <sheets>
    <sheet name="C1_SIA" sheetId="29" state="hidden" r:id="rId1"/>
    <sheet name="C1_DIA" sheetId="30" state="hidden" r:id="rId2"/>
    <sheet name="C1_WAN_Small" sheetId="31" state="hidden" r:id="rId3"/>
    <sheet name="C1_WAN_Large" sheetId="34" state="hidden" r:id="rId4"/>
    <sheet name="C1_DIA_WAN_menu" sheetId="32" state="hidden" r:id="rId5"/>
    <sheet name="C1_DIA_WAN_site" sheetId="36" state="hidden" r:id="rId6"/>
    <sheet name="C1_Dark_Lit" sheetId="23" state="hidden" r:id="rId7"/>
    <sheet name="C1_HotspotLending" sheetId="38" state="hidden" r:id="rId8"/>
    <sheet name="C1_BookmobileBus" sheetId="39" state="hidden" r:id="rId9"/>
    <sheet name="C2_Pricing_Sheet_BySite" sheetId="18" r:id="rId10"/>
    <sheet name="C2_Pricing_Sheet_Catalog" sheetId="19" state="hidden" r:id="rId11"/>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18" l="1"/>
  <c r="E67" i="18"/>
  <c r="E65" i="18"/>
  <c r="V65" i="18"/>
  <c r="T65" i="18"/>
  <c r="R65" i="18"/>
  <c r="P65" i="18"/>
  <c r="Z59" i="18" l="1"/>
  <c r="X59" i="18"/>
  <c r="V59" i="18"/>
  <c r="T59" i="18"/>
  <c r="R59" i="18"/>
  <c r="P59" i="18"/>
  <c r="K59" i="18"/>
  <c r="J59" i="18"/>
  <c r="N59" i="18"/>
  <c r="Z58" i="18"/>
  <c r="X58" i="18"/>
  <c r="V58" i="18"/>
  <c r="T58" i="18"/>
  <c r="R58" i="18"/>
  <c r="P58" i="18"/>
  <c r="K58" i="18"/>
  <c r="J58" i="18" s="1"/>
  <c r="Z57" i="18"/>
  <c r="X57" i="18"/>
  <c r="V57" i="18"/>
  <c r="T57" i="18"/>
  <c r="R57" i="18"/>
  <c r="P57" i="18"/>
  <c r="K57" i="18"/>
  <c r="J57" i="18" s="1"/>
  <c r="N57" i="18"/>
  <c r="Z56" i="18"/>
  <c r="X56" i="18"/>
  <c r="V56" i="18"/>
  <c r="T56" i="18"/>
  <c r="R56" i="18"/>
  <c r="P56" i="18"/>
  <c r="K56" i="18"/>
  <c r="N56" i="18" s="1"/>
  <c r="J56" i="18"/>
  <c r="Z55" i="18"/>
  <c r="X55" i="18"/>
  <c r="V55" i="18"/>
  <c r="T55" i="18"/>
  <c r="R55" i="18"/>
  <c r="P55" i="18"/>
  <c r="K55" i="18"/>
  <c r="J55" i="18" s="1"/>
  <c r="Z54" i="18"/>
  <c r="X54" i="18"/>
  <c r="V54" i="18"/>
  <c r="T54" i="18"/>
  <c r="R54" i="18"/>
  <c r="P54" i="18"/>
  <c r="K54" i="18"/>
  <c r="N54" i="18" s="1"/>
  <c r="J54" i="18"/>
  <c r="Z53" i="18"/>
  <c r="X53" i="18"/>
  <c r="V53" i="18"/>
  <c r="T53" i="18"/>
  <c r="R53" i="18"/>
  <c r="P53" i="18"/>
  <c r="K53" i="18"/>
  <c r="N53" i="18" s="1"/>
  <c r="J53" i="18"/>
  <c r="Z52" i="18"/>
  <c r="X52" i="18"/>
  <c r="V52" i="18"/>
  <c r="T52" i="18"/>
  <c r="R52" i="18"/>
  <c r="P52" i="18"/>
  <c r="K52" i="18"/>
  <c r="J52" i="18" s="1"/>
  <c r="Z51" i="18"/>
  <c r="X51" i="18"/>
  <c r="V51" i="18"/>
  <c r="T51" i="18"/>
  <c r="R51" i="18"/>
  <c r="P51" i="18"/>
  <c r="K51" i="18"/>
  <c r="N51" i="18" s="1"/>
  <c r="J51" i="18"/>
  <c r="Z50" i="18"/>
  <c r="X50" i="18"/>
  <c r="V50" i="18"/>
  <c r="T50" i="18"/>
  <c r="R50" i="18"/>
  <c r="P50" i="18"/>
  <c r="K50" i="18"/>
  <c r="J50" i="18" s="1"/>
  <c r="Z49" i="18"/>
  <c r="X49" i="18"/>
  <c r="V49" i="18"/>
  <c r="T49" i="18"/>
  <c r="R49" i="18"/>
  <c r="P49" i="18"/>
  <c r="K49" i="18"/>
  <c r="J49" i="18" s="1"/>
  <c r="N49" i="18"/>
  <c r="Z48" i="18"/>
  <c r="X48" i="18"/>
  <c r="V48" i="18"/>
  <c r="T48" i="18"/>
  <c r="R48" i="18"/>
  <c r="P48" i="18"/>
  <c r="K48" i="18"/>
  <c r="N48" i="18" s="1"/>
  <c r="Z47" i="18"/>
  <c r="X47" i="18"/>
  <c r="V47" i="18"/>
  <c r="T47" i="18"/>
  <c r="R47" i="18"/>
  <c r="P47" i="18"/>
  <c r="K47" i="18"/>
  <c r="J47" i="18" s="1"/>
  <c r="N47" i="18"/>
  <c r="Z46" i="18"/>
  <c r="X46" i="18"/>
  <c r="V46" i="18"/>
  <c r="T46" i="18"/>
  <c r="R46" i="18"/>
  <c r="P46" i="18"/>
  <c r="K46" i="18"/>
  <c r="J46" i="18"/>
  <c r="N46" i="18"/>
  <c r="Z45" i="18"/>
  <c r="X45" i="18"/>
  <c r="V45" i="18"/>
  <c r="T45" i="18"/>
  <c r="R45" i="18"/>
  <c r="P45" i="18"/>
  <c r="K45" i="18"/>
  <c r="N45" i="18" s="1"/>
  <c r="J45" i="18"/>
  <c r="N55" i="18" l="1"/>
  <c r="J48" i="18"/>
  <c r="N50" i="18"/>
  <c r="N58" i="18"/>
  <c r="N52" i="18"/>
  <c r="L45" i="18"/>
  <c r="L46" i="18"/>
  <c r="L47" i="18"/>
  <c r="L48" i="18"/>
  <c r="L49" i="18"/>
  <c r="L50" i="18"/>
  <c r="L51" i="18"/>
  <c r="L52" i="18"/>
  <c r="L53" i="18"/>
  <c r="L54" i="18"/>
  <c r="L55" i="18"/>
  <c r="L56" i="18"/>
  <c r="L57" i="18"/>
  <c r="L58" i="18"/>
  <c r="L59" i="18"/>
  <c r="M45" i="18"/>
  <c r="M46" i="18"/>
  <c r="M47" i="18"/>
  <c r="M48" i="18"/>
  <c r="M49" i="18"/>
  <c r="M50" i="18"/>
  <c r="M51" i="18"/>
  <c r="M52" i="18"/>
  <c r="M53" i="18"/>
  <c r="M54" i="18"/>
  <c r="M55" i="18"/>
  <c r="M56" i="18"/>
  <c r="M57" i="18"/>
  <c r="M58" i="18"/>
  <c r="M59" i="18"/>
  <c r="L12" i="38" l="1"/>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M12" i="38" l="1"/>
  <c r="N12" i="38" s="1"/>
  <c r="O19" i="38" s="1"/>
  <c r="N12" i="39"/>
  <c r="N23" i="39"/>
  <c r="M23" i="39" s="1"/>
  <c r="L22" i="39"/>
  <c r="M22" i="39" s="1"/>
  <c r="L20" i="39"/>
  <c r="M20" i="39" s="1"/>
  <c r="L21" i="39"/>
  <c r="M21" i="39" s="1"/>
  <c r="K12" i="39"/>
  <c r="L16" i="39" s="1"/>
  <c r="K15" i="39"/>
  <c r="M16" i="38"/>
  <c r="O20" i="38" s="1"/>
  <c r="O22" i="38" s="1"/>
  <c r="H20" i="38"/>
  <c r="G20" i="38"/>
  <c r="I20" i="38" s="1"/>
  <c r="O21" i="38" l="1"/>
  <c r="L24" i="39"/>
  <c r="L27" i="39" s="1"/>
  <c r="M24" i="39"/>
  <c r="M16" i="39"/>
  <c r="N24" i="39"/>
  <c r="N16" i="39"/>
  <c r="N27" i="39" l="1"/>
  <c r="M27" i="39"/>
  <c r="P28" i="31"/>
  <c r="L28" i="31"/>
  <c r="R28" i="31" s="1"/>
  <c r="K28" i="31"/>
  <c r="P27" i="31"/>
  <c r="L27" i="31"/>
  <c r="K27" i="31"/>
  <c r="P26" i="31"/>
  <c r="L26" i="31"/>
  <c r="K26" i="31"/>
  <c r="P25" i="31"/>
  <c r="L25" i="31"/>
  <c r="K25" i="31"/>
  <c r="P24" i="31"/>
  <c r="L24" i="31"/>
  <c r="K24" i="31"/>
  <c r="P23" i="31"/>
  <c r="L23" i="31"/>
  <c r="K23" i="31"/>
  <c r="P22" i="31"/>
  <c r="L22" i="31"/>
  <c r="K22" i="31"/>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K23"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60" i="18"/>
  <c r="J60" i="18" s="1"/>
  <c r="K61" i="18"/>
  <c r="J61" i="18" s="1"/>
  <c r="K62" i="18"/>
  <c r="J62" i="18" s="1"/>
  <c r="K63" i="18"/>
  <c r="J63" i="18" s="1"/>
  <c r="K64" i="18"/>
  <c r="J64" i="18" s="1"/>
  <c r="K66" i="18"/>
  <c r="J66" i="18" s="1"/>
  <c r="K67" i="18"/>
  <c r="J67" i="18" s="1"/>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J23" i="18" l="1"/>
  <c r="J68" i="18" s="1"/>
  <c r="K68" i="18"/>
  <c r="S18" i="29"/>
  <c r="R22" i="29"/>
  <c r="N17" i="29"/>
  <c r="N21" i="29"/>
  <c r="N25" i="29"/>
  <c r="Q22" i="31"/>
  <c r="Q27" i="31"/>
  <c r="R26" i="31"/>
  <c r="M23" i="31"/>
  <c r="R27" i="31"/>
  <c r="S27" i="31" s="1"/>
  <c r="M24" i="31"/>
  <c r="M22" i="31"/>
  <c r="Q26" i="31"/>
  <c r="S26" i="31" s="1"/>
  <c r="R22" i="31"/>
  <c r="Q24" i="31"/>
  <c r="R19" i="29"/>
  <c r="R16" i="29"/>
  <c r="N20" i="29"/>
  <c r="R24" i="29"/>
  <c r="S24" i="29"/>
  <c r="S20" i="29"/>
  <c r="S25" i="29"/>
  <c r="R18" i="29"/>
  <c r="T18" i="29" s="1"/>
  <c r="S22" i="29"/>
  <c r="T22" i="29" s="1"/>
  <c r="R23" i="29"/>
  <c r="S19" i="29"/>
  <c r="S23" i="29"/>
  <c r="R23" i="30"/>
  <c r="R11" i="30"/>
  <c r="T11" i="30" s="1"/>
  <c r="S12" i="30"/>
  <c r="R23" i="31"/>
  <c r="R24" i="31"/>
  <c r="M28" i="31"/>
  <c r="M25" i="31"/>
  <c r="Q28" i="31"/>
  <c r="S28" i="31" s="1"/>
  <c r="Q25" i="31"/>
  <c r="M27" i="31"/>
  <c r="R25" i="31"/>
  <c r="S25" i="31" s="1"/>
  <c r="M26" i="31"/>
  <c r="Q23" i="31"/>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T17" i="29" l="1"/>
  <c r="T23" i="29"/>
  <c r="T25" i="29"/>
  <c r="T20" i="29"/>
  <c r="T24" i="29"/>
  <c r="T21" i="29"/>
  <c r="S22" i="31"/>
  <c r="T12" i="30"/>
  <c r="S24" i="31"/>
  <c r="T19" i="29"/>
  <c r="T22" i="30"/>
  <c r="T26" i="30"/>
  <c r="S23" i="31"/>
  <c r="T28" i="30"/>
  <c r="T24"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5" i="31"/>
  <c r="L15" i="31"/>
  <c r="P15" i="31"/>
  <c r="L16" i="31"/>
  <c r="K17" i="31"/>
  <c r="L17" i="31"/>
  <c r="P17" i="31"/>
  <c r="K18" i="31"/>
  <c r="L18" i="31"/>
  <c r="P18" i="31"/>
  <c r="K19" i="31"/>
  <c r="L19" i="31"/>
  <c r="P19" i="31"/>
  <c r="K20" i="31"/>
  <c r="L20" i="31"/>
  <c r="P20" i="31"/>
  <c r="K21" i="31"/>
  <c r="L21" i="31"/>
  <c r="P21" i="31"/>
  <c r="K29" i="31"/>
  <c r="L29" i="31"/>
  <c r="P29" i="31"/>
  <c r="K30" i="31"/>
  <c r="L30" i="31"/>
  <c r="P30" i="31"/>
  <c r="K31" i="31"/>
  <c r="L31" i="31"/>
  <c r="P31" i="31"/>
  <c r="K32" i="31"/>
  <c r="L32" i="31"/>
  <c r="P32" i="31"/>
  <c r="K33" i="31"/>
  <c r="L33" i="31"/>
  <c r="P33" i="31"/>
  <c r="K34" i="31"/>
  <c r="L34" i="31"/>
  <c r="P34" i="31"/>
  <c r="K35" i="31"/>
  <c r="L35" i="31"/>
  <c r="P35" i="31"/>
  <c r="L14" i="31"/>
  <c r="K14" i="31"/>
  <c r="P14"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20" i="31"/>
  <c r="R33" i="31"/>
  <c r="Q21" i="31"/>
  <c r="Q35" i="31"/>
  <c r="R19" i="31"/>
  <c r="R21" i="31"/>
  <c r="R17" i="31"/>
  <c r="Q34" i="31"/>
  <c r="Q31" i="31"/>
  <c r="R34" i="31"/>
  <c r="M16" i="31"/>
  <c r="Q30" i="31"/>
  <c r="M19" i="31"/>
  <c r="M21" i="31"/>
  <c r="R35" i="31"/>
  <c r="R31" i="31"/>
  <c r="M17" i="31"/>
  <c r="M35" i="31"/>
  <c r="M29" i="31"/>
  <c r="Q19" i="31"/>
  <c r="R16" i="31"/>
  <c r="M32" i="31"/>
  <c r="R15" i="31"/>
  <c r="M31" i="31"/>
  <c r="R18" i="31"/>
  <c r="M15" i="31"/>
  <c r="R29" i="31"/>
  <c r="Q20" i="31"/>
  <c r="Q18" i="31"/>
  <c r="M33" i="31"/>
  <c r="M30" i="31"/>
  <c r="R30" i="31"/>
  <c r="R20" i="31"/>
  <c r="R32"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4" i="31"/>
  <c r="M18" i="31"/>
  <c r="Q33" i="31"/>
  <c r="Q17" i="31"/>
  <c r="Q29" i="31"/>
  <c r="Q15" i="31"/>
  <c r="Q32" i="31"/>
  <c r="Q14" i="31"/>
  <c r="R14" i="31"/>
  <c r="M14"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T30" i="30" l="1"/>
  <c r="T31" i="30"/>
  <c r="T34" i="30"/>
  <c r="T13" i="30"/>
  <c r="T20" i="30"/>
  <c r="T19" i="30"/>
  <c r="T17" i="30"/>
  <c r="T29" i="30"/>
  <c r="T14" i="30"/>
  <c r="T16" i="30"/>
  <c r="S33" i="31"/>
  <c r="T15" i="30"/>
  <c r="T18" i="30"/>
  <c r="T35" i="30"/>
  <c r="T32" i="30"/>
  <c r="T33" i="30"/>
  <c r="S35" i="31"/>
  <c r="S15" i="31"/>
  <c r="S30" i="31"/>
  <c r="S18" i="31"/>
  <c r="S20" i="31"/>
  <c r="S21" i="31"/>
  <c r="S17" i="31"/>
  <c r="S16" i="31"/>
  <c r="S19" i="31"/>
  <c r="S34" i="31"/>
  <c r="S31" i="31"/>
  <c r="S32" i="31"/>
  <c r="S29" i="31"/>
  <c r="S14" i="31"/>
  <c r="T11" i="29"/>
  <c r="T28" i="29"/>
  <c r="T30" i="29"/>
  <c r="T29" i="29"/>
  <c r="T26" i="29"/>
  <c r="T13" i="29"/>
  <c r="T27" i="29"/>
  <c r="T14" i="29"/>
  <c r="E22" i="18"/>
  <c r="E21" i="18"/>
  <c r="P24" i="18"/>
  <c r="R24" i="18"/>
  <c r="T24" i="18"/>
  <c r="V24" i="18"/>
  <c r="X24" i="18"/>
  <c r="Z24"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60" i="18"/>
  <c r="R60" i="18"/>
  <c r="T60" i="18"/>
  <c r="V60" i="18"/>
  <c r="X60" i="18"/>
  <c r="Z60" i="18"/>
  <c r="P61" i="18"/>
  <c r="R61" i="18"/>
  <c r="T61" i="18"/>
  <c r="V61" i="18"/>
  <c r="X61" i="18"/>
  <c r="Z61" i="18"/>
  <c r="P62" i="18"/>
  <c r="R62" i="18"/>
  <c r="T62" i="18"/>
  <c r="V62" i="18"/>
  <c r="X62" i="18"/>
  <c r="Z62" i="18"/>
  <c r="P63" i="18"/>
  <c r="R63" i="18"/>
  <c r="T63" i="18"/>
  <c r="V63" i="18"/>
  <c r="X63" i="18"/>
  <c r="Z63" i="18"/>
  <c r="P64" i="18"/>
  <c r="R64" i="18"/>
  <c r="T64" i="18"/>
  <c r="V64" i="18"/>
  <c r="X64" i="18"/>
  <c r="Z64" i="18"/>
  <c r="P66" i="18"/>
  <c r="R66" i="18"/>
  <c r="T66" i="18"/>
  <c r="V66" i="18"/>
  <c r="X66" i="18"/>
  <c r="Z66" i="18"/>
  <c r="P67" i="18"/>
  <c r="R67" i="18"/>
  <c r="T67" i="18"/>
  <c r="V67" i="18"/>
  <c r="X67" i="18"/>
  <c r="Z67" i="18"/>
  <c r="Z23" i="18"/>
  <c r="X23" i="18"/>
  <c r="V23" i="18"/>
  <c r="T23" i="18"/>
  <c r="R23" i="18"/>
  <c r="P23" i="18"/>
  <c r="T68" i="18" l="1"/>
  <c r="Z68" i="18"/>
  <c r="N43" i="18"/>
  <c r="M43" i="18"/>
  <c r="N31" i="18"/>
  <c r="M31" i="18"/>
  <c r="M42" i="18"/>
  <c r="N42" i="18"/>
  <c r="N30" i="18"/>
  <c r="M30" i="18"/>
  <c r="X68" i="18"/>
  <c r="N41" i="18"/>
  <c r="M41" i="18"/>
  <c r="N29" i="18"/>
  <c r="M29" i="18"/>
  <c r="N40" i="18"/>
  <c r="M40" i="18"/>
  <c r="N28" i="18"/>
  <c r="M28" i="18"/>
  <c r="N38" i="18"/>
  <c r="M38" i="18"/>
  <c r="N67" i="18"/>
  <c r="M67" i="18"/>
  <c r="N26" i="18"/>
  <c r="M26" i="18"/>
  <c r="N64" i="18"/>
  <c r="M64" i="18"/>
  <c r="N37" i="18"/>
  <c r="M37" i="18"/>
  <c r="N25" i="18"/>
  <c r="M25" i="18"/>
  <c r="M32" i="18"/>
  <c r="N32" i="18"/>
  <c r="N39" i="18"/>
  <c r="M39" i="18"/>
  <c r="N66" i="18"/>
  <c r="M66" i="18"/>
  <c r="N63" i="18"/>
  <c r="M63" i="18"/>
  <c r="N36" i="18"/>
  <c r="M36" i="18"/>
  <c r="V68" i="18"/>
  <c r="N27" i="18"/>
  <c r="M27" i="18"/>
  <c r="N62" i="18"/>
  <c r="M62" i="18"/>
  <c r="N35" i="18"/>
  <c r="M35" i="18"/>
  <c r="M44" i="18"/>
  <c r="N44" i="18"/>
  <c r="P68" i="18"/>
  <c r="M61" i="18"/>
  <c r="N61" i="18"/>
  <c r="M34" i="18"/>
  <c r="N34" i="18"/>
  <c r="R68" i="18"/>
  <c r="M60" i="18"/>
  <c r="N60" i="18"/>
  <c r="M33" i="18"/>
  <c r="N33" i="18"/>
  <c r="M24" i="18"/>
  <c r="N24" i="18"/>
  <c r="N23" i="18"/>
  <c r="M23" i="18"/>
  <c r="L44" i="18"/>
  <c r="L42" i="18"/>
  <c r="L30" i="18"/>
  <c r="L31" i="18"/>
  <c r="L41" i="18"/>
  <c r="L29" i="18"/>
  <c r="L43" i="18"/>
  <c r="L40" i="18"/>
  <c r="L28" i="18"/>
  <c r="L39" i="18"/>
  <c r="L27" i="18"/>
  <c r="L66" i="18"/>
  <c r="L38" i="18"/>
  <c r="L26" i="18"/>
  <c r="L64" i="18"/>
  <c r="L37" i="18"/>
  <c r="L25" i="18"/>
  <c r="L63" i="18"/>
  <c r="L36" i="18"/>
  <c r="L24" i="18"/>
  <c r="L32" i="18"/>
  <c r="L67" i="18"/>
  <c r="L62" i="18"/>
  <c r="L35" i="18"/>
  <c r="L23" i="18"/>
  <c r="L61" i="18"/>
  <c r="L34" i="18"/>
  <c r="L60" i="18"/>
  <c r="L33" i="18"/>
  <c r="L68" i="18" l="1"/>
  <c r="C71" i="18" s="1"/>
  <c r="M68" i="18"/>
  <c r="C73" i="18" s="1"/>
  <c r="N68" i="18"/>
  <c r="C72"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Alex Majewski</author>
  </authors>
  <commentList>
    <comment ref="I20" authorId="0" shapeId="0" xr:uid="{500F01D6-F50D-4A98-B97F-F584B5247C79}">
      <text>
        <r>
          <rPr>
            <sz val="9"/>
            <color indexed="81"/>
            <rFont val="Tahoma"/>
            <family val="2"/>
          </rPr>
          <t>Vendor is to enter the E-rate eligible percentage based on manufacturer guidance for the product quoted.</t>
        </r>
      </text>
    </comment>
    <comment ref="B29" authorId="1" shapeId="0" xr:uid="{F6DFF85A-99A8-4CFE-B604-672A0E552F40}">
      <text>
        <r>
          <rPr>
            <b/>
            <sz val="9"/>
            <color indexed="81"/>
            <rFont val="Tahoma"/>
            <family val="2"/>
          </rPr>
          <t>Alex Majewski:</t>
        </r>
        <r>
          <rPr>
            <sz val="9"/>
            <color indexed="81"/>
            <rFont val="Tahoma"/>
            <family val="2"/>
          </rPr>
          <t xml:space="preserve">
Delete Line per Adrian</t>
        </r>
      </text>
    </comment>
  </commentList>
</comments>
</file>

<file path=xl/sharedStrings.xml><?xml version="1.0" encoding="utf-8"?>
<sst xmlns="http://schemas.openxmlformats.org/spreadsheetml/2006/main" count="847" uniqueCount="407">
  <si>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</si>
  <si>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</si>
  <si>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REQUIRED SERVICES table.  </t>
  </si>
  <si>
    <t>Offeror:</t>
  </si>
  <si>
    <t>• The Filing Entity understands Offerors may structure their service levels differently. Should an Offeror not be able to provide a listed required level of service,</t>
  </si>
  <si>
    <t xml:space="preserve">Offeror Contact: </t>
  </si>
  <si>
    <t xml:space="preserve">Offeror Email: </t>
  </si>
  <si>
    <t xml:space="preserve">• Should there be a discrepancy between the fees listed in this Pricing Attachment and any other proposal response document, the costs offered in this document shall prevail.  </t>
  </si>
  <si>
    <t>REQUIRED SERVICES</t>
  </si>
  <si>
    <t>Service Location Name</t>
  </si>
  <si>
    <t>Service Address</t>
  </si>
  <si>
    <t>Initial Term (Months)</t>
  </si>
  <si>
    <t>Bandwidth (Mbps)</t>
  </si>
  <si>
    <t>Bandwidth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</si>
  <si>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</si>
  <si>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</si>
  <si>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</si>
  <si>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</si>
  <si>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</si>
  <si>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</si>
  <si>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</si>
  <si>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</si>
  <si>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</si>
  <si>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</si>
  <si>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</si>
  <si>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</si>
  <si>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</si>
  <si>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</si>
  <si>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</si>
  <si>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N/A</t>
  </si>
  <si>
    <t>Pricing Attachment - Dedicated Internet Service</t>
  </si>
  <si>
    <t>Pricing Attachment - Wide Area Network (WAN) Point to Point Transport Service</t>
  </si>
  <si>
    <t>All quoted fees must be for the total cost to light both endpoints of the connection (both A and Z).</t>
  </si>
  <si>
    <t>Location Z Name</t>
  </si>
  <si>
    <t>Location Z Address</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</si>
  <si>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</si>
  <si>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</si>
  <si>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</si>
  <si>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</si>
  <si>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</si>
  <si>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</si>
  <si>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</si>
  <si>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</si>
  <si>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</si>
  <si>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</si>
  <si>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</si>
  <si>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</si>
  <si>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</si>
  <si>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</si>
  <si>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</si>
  <si>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</si>
  <si>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</si>
  <si>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</si>
  <si>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</si>
  <si>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</si>
  <si>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</si>
  <si>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</si>
  <si>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</si>
  <si>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</si>
  <si>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</si>
  <si>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</si>
  <si>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</si>
  <si>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</si>
  <si>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</si>
  <si>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</si>
  <si>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 xml:space="preserve"> Example School B</t>
  </si>
  <si>
    <t>456 Main St, ABCville, VA 01234</t>
  </si>
  <si>
    <t>Yes</t>
  </si>
  <si>
    <t xml:space="preserve"> Example School C</t>
  </si>
  <si>
    <t>789 Library St, ABCville, VA 01234</t>
  </si>
  <si>
    <t>No</t>
  </si>
  <si>
    <t>Const required for 10+ Gbps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</si>
  <si>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</si>
  <si>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</si>
  <si>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</si>
  <si>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</si>
  <si>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Form 470 #:</t>
  </si>
  <si>
    <t>Contact:</t>
  </si>
  <si>
    <t>Initial Term:</t>
  </si>
  <si>
    <t>e.g. 36-months; 07/01/25 - 06/30/28</t>
  </si>
  <si>
    <t>Email:</t>
  </si>
  <si>
    <t>#1</t>
  </si>
  <si>
    <t>Special Construction Fees for A-Location (Build costs outside of standard installation NRC)</t>
  </si>
  <si>
    <t>Location Name</t>
  </si>
  <si>
    <t>Address</t>
  </si>
  <si>
    <t>If costs are conditional, explain here.</t>
  </si>
  <si>
    <t>Bandwidth
(Gbps)</t>
  </si>
  <si>
    <t>E-Rate Eligible NRC</t>
  </si>
  <si>
    <t>E-Rate Ineligible NRC</t>
  </si>
  <si>
    <t>E-Rate Eligible MRC</t>
  </si>
  <si>
    <t>E-Rate Ineligible MRC</t>
  </si>
  <si>
    <t>Make/Model Offered</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</si>
  <si>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</si>
  <si>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</si>
  <si>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</si>
  <si>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</si>
  <si>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</si>
  <si>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</si>
  <si>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</si>
  <si>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</si>
  <si>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</si>
  <si>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</si>
  <si>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</si>
  <si>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</si>
  <si>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</si>
  <si>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</si>
  <si>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</si>
  <si>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</si>
  <si>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</si>
  <si>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</si>
  <si>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</si>
  <si>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</si>
  <si>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</si>
  <si>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</si>
  <si>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</si>
  <si>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</si>
  <si>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</si>
  <si>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</si>
  <si>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</si>
  <si>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</si>
  <si>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</si>
  <si>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</si>
  <si>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</si>
  <si>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</si>
  <si>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Applicant:</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</si>
  <si>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</si>
  <si>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</si>
  <si>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</si>
  <si>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</si>
  <si>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</si>
  <si>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</si>
  <si>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</si>
  <si>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</si>
  <si>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</si>
  <si>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</si>
  <si>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</si>
  <si>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</si>
  <si>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</si>
  <si>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</si>
  <si>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</si>
  <si>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</si>
  <si>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</si>
  <si>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</si>
  <si>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</si>
  <si>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</si>
  <si>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</si>
  <si>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</si>
  <si>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</si>
  <si>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</si>
  <si>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</si>
  <si>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</si>
  <si>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</si>
  <si>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</si>
  <si>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Form 470#:</t>
  </si>
  <si>
    <t>Service Provider:</t>
  </si>
  <si>
    <t>SPIN:</t>
  </si>
  <si>
    <t>&lt;Delete row if not part of this solicitation&gt;</t>
  </si>
  <si>
    <t>Contact Name:</t>
  </si>
  <si>
    <t>Contact E-mail:</t>
  </si>
  <si>
    <t>Contact Phone:</t>
  </si>
  <si>
    <t>Site Visit Attendee:</t>
  </si>
  <si>
    <t>&lt;Delete row if no mandatory site visit&gt;</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</si>
  <si>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</si>
  <si>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</si>
  <si>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</si>
  <si>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</si>
  <si>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</si>
  <si>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</si>
  <si>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</si>
  <si>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Type of Equipment</t>
  </si>
  <si>
    <t>Make</t>
  </si>
  <si>
    <t>Quantity</t>
  </si>
  <si>
    <t>**Make</t>
  </si>
  <si>
    <t>Unit Cost</t>
  </si>
  <si>
    <t>Unit E-rate Ineligible Cost</t>
  </si>
  <si>
    <t>Unit E-rate Eligible Cost</t>
  </si>
  <si>
    <t>Total Extended Cost</t>
  </si>
  <si>
    <t>Miscellaneous</t>
  </si>
  <si>
    <t>Shipping/Freight</t>
  </si>
  <si>
    <t>Installation</t>
  </si>
  <si>
    <t>Total Quoted Costs:</t>
  </si>
  <si>
    <t>E-rate Eligible Costs:</t>
  </si>
  <si>
    <t>E-rate Ineligible Costs:</t>
  </si>
  <si>
    <t>BEN#:</t>
  </si>
  <si>
    <t>Cost Calculations</t>
  </si>
  <si>
    <t>Extended E-rate Eligible Cost by Location</t>
  </si>
  <si>
    <t>Entity 5</t>
  </si>
  <si>
    <t>Entity 6</t>
  </si>
  <si>
    <t>Model #</t>
  </si>
  <si>
    <t>***Model</t>
  </si>
  <si>
    <r>
      <t xml:space="preserve">E-rate </t>
    </r>
    <r>
      <rPr>
        <b/>
        <u/>
        <sz val="10"/>
        <color theme="1"/>
        <rFont val="Calibri"/>
        <family val="2"/>
        <scheme val="minor"/>
      </rPr>
      <t>Eligible</t>
    </r>
    <r>
      <rPr>
        <b/>
        <sz val="10"/>
        <color theme="1"/>
        <rFont val="Calibri"/>
        <family val="2"/>
        <scheme val="minor"/>
      </rPr>
      <t xml:space="preserve"> % of the Model</t>
    </r>
  </si>
  <si>
    <t>Total Extended E-rate Ineligible Cost</t>
  </si>
  <si>
    <t>Total Extended E-rate Eligible Cost</t>
  </si>
  <si>
    <t xml:space="preserve">Qty </t>
  </si>
  <si>
    <t>Ext Cost</t>
  </si>
  <si>
    <t>Network Equipment and Services</t>
  </si>
  <si>
    <t>Line Number</t>
  </si>
  <si>
    <t>Manufacturer</t>
  </si>
  <si>
    <t>Manufacturer Part Number</t>
  </si>
  <si>
    <t>Proposed Product (Enter Manufactuer and Model Nbr of Proposed Substitute Product if applicable)</t>
  </si>
  <si>
    <t>Manufacturers' Suggested Retail Price (MSRP) - Qty 1</t>
  </si>
  <si>
    <t>E-rate Eligibility (%)</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</si>
  <si>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</si>
  <si>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</si>
  <si>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</si>
  <si>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</si>
  <si>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</si>
  <si>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</si>
  <si>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</si>
  <si>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</si>
  <si>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</si>
  <si>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</si>
  <si>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</si>
  <si>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</si>
  <si>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Total Cost</t>
  </si>
  <si>
    <t xml:space="preserve">   the Offeror should enter their closest comparable level of service in the Bandwidth Offered column.  </t>
  </si>
  <si>
    <t>Bandwidth Offered
(Mbps)</t>
  </si>
  <si>
    <t>Service level not available, see alternative</t>
  </si>
  <si>
    <t>Equipment included with service fee</t>
  </si>
  <si>
    <t>PRICING ATTACHMENT</t>
  </si>
  <si>
    <t>Quantity Required</t>
  </si>
  <si>
    <t>Unit Cost MRC</t>
  </si>
  <si>
    <t>Unit Cost NRC</t>
  </si>
  <si>
    <t>Hotspot Device Purchase</t>
  </si>
  <si>
    <t>Recurring Service Term (Mos)</t>
  </si>
  <si>
    <t>2024 C2 Enrollment</t>
  </si>
  <si>
    <t>2024 C1 Discount Rate</t>
  </si>
  <si>
    <t>Hot Spot Calculation</t>
  </si>
  <si>
    <t>1 Yr Budget</t>
  </si>
  <si>
    <t>45% Not to Exceed</t>
  </si>
  <si>
    <t>1-Year E-rate Amount</t>
  </si>
  <si>
    <t>3 Year Budget  Multiplie</t>
  </si>
  <si>
    <t>Total Unit Cost</t>
  </si>
  <si>
    <t>Pricing Attachment - Hotspot Lending Program</t>
  </si>
  <si>
    <t>Filtering/CIPA (E-rate Ineligible)</t>
  </si>
  <si>
    <t>REQUIRED MONTHLY SERVICES</t>
  </si>
  <si>
    <t>REQUIRED DEVICES</t>
  </si>
  <si>
    <t>Service/Product Type</t>
  </si>
  <si>
    <t>Shipping/Delivery</t>
  </si>
  <si>
    <t>Configuration/ Activation</t>
  </si>
  <si>
    <t>Total Extended  Cost</t>
  </si>
  <si>
    <t>E-rate Eligible Unit Cost Total</t>
  </si>
  <si>
    <t>Total Unit MRC</t>
  </si>
  <si>
    <t>Fees within Service Type Funding Cap</t>
  </si>
  <si>
    <t>Remaining Budget</t>
  </si>
  <si>
    <t>Make/Model</t>
  </si>
  <si>
    <t>TOTAL</t>
  </si>
  <si>
    <t>Budget Cap Unit Cost (Service)</t>
  </si>
  <si>
    <t>Budget Cap Unit Cost (Equip)</t>
  </si>
  <si>
    <t xml:space="preserve">• Offerors are only responsible for completing the information in the yellow columns.  </t>
  </si>
  <si>
    <t>Mobile Data Service</t>
  </si>
  <si>
    <t>Library
Sq Footage</t>
  </si>
  <si>
    <t>Pricing Attachment - Wi-Fi Services for Bookmobiles or School Buses</t>
  </si>
  <si>
    <t>SUBTOTAL</t>
  </si>
  <si>
    <t>Extended E-rate Eligible Cost</t>
  </si>
  <si>
    <t>Extended E-rate Ineligible Cost</t>
  </si>
  <si>
    <t>REQUIRED DEVICES/LICENSES</t>
  </si>
  <si>
    <t>Service/Product Type Notes</t>
  </si>
  <si>
    <t>Enter Make/Model and term for licenses</t>
  </si>
  <si>
    <t>Router/Modem for Permanent Placement</t>
  </si>
  <si>
    <t>License for New Router/Modem</t>
  </si>
  <si>
    <t>License for Existing Router/Modem</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</si>
  <si>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</si>
  <si>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Vendor Installation Service</t>
  </si>
  <si>
    <t>E-rate Eligiblity of Proposed Make/Model</t>
  </si>
  <si>
    <t>Proposed Make/Model</t>
  </si>
  <si>
    <t>Other</t>
  </si>
  <si>
    <t>Applicant (BEN):</t>
  </si>
  <si>
    <t>Pricing Attachment - Category 2</t>
  </si>
  <si>
    <t>HOTSPOT E-RATE BUDGET CALCULATIONS</t>
  </si>
  <si>
    <t>Vendors: If additional items are required, please list here</t>
  </si>
  <si>
    <t>Wi-Fi Hotspot for Off-Premises Use</t>
  </si>
  <si>
    <t>Wireless Internet Service for Off-Premises Use</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</si>
  <si>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</si>
  <si>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Estimated Applicant Need (Total Quantity for Project)</t>
  </si>
  <si>
    <t>Vendor's Discounted Price - Qty 1</t>
  </si>
  <si>
    <t>Recommended Quantity for Applicant</t>
  </si>
  <si>
    <t>Pricing Attachment - Shared Internet/Transport Service</t>
  </si>
  <si>
    <t>Location A (NOC) Name</t>
  </si>
  <si>
    <t>Location A (NOC) Address</t>
  </si>
  <si>
    <t>"A" Location (NOC) Name</t>
  </si>
  <si>
    <t>"A" (NOC) Address</t>
  </si>
  <si>
    <t>Dedicated Internet A-Location (NOC)</t>
  </si>
  <si>
    <t>Dedicated Internet Service Fees for A-Location (NOC)</t>
  </si>
  <si>
    <t>Router/Managed Equipment for A-Location (NOC)</t>
  </si>
  <si>
    <t>Static IP Fees for A-Location (NOC)</t>
  </si>
  <si>
    <t>"A" (NOC) Location Name</t>
  </si>
  <si>
    <t>Do USF fees apply to any of these services?</t>
  </si>
  <si>
    <t>Do any service provider fees/surcharges apply to any of these services?</t>
  </si>
  <si>
    <t>Do any additional service provider fees/surcharges apply to any of these services?</t>
  </si>
  <si>
    <t>Taxes/Fees/
Surcharges</t>
  </si>
  <si>
    <t>Applicant &amp; BEN:</t>
  </si>
  <si>
    <t>Cooperative Contract:</t>
  </si>
  <si>
    <t>Contact Title:</t>
  </si>
  <si>
    <t>Contact Email:</t>
  </si>
  <si>
    <t>Provide the manufacturer make, model and E-rate eligibility of any vendor provided equip:</t>
  </si>
  <si>
    <t>Data Distribution</t>
  </si>
  <si>
    <t>ABC Brand</t>
  </si>
  <si>
    <t>XYC Model</t>
  </si>
  <si>
    <t>Example Brand</t>
  </si>
  <si>
    <t>Example Model</t>
  </si>
  <si>
    <t>X.XX</t>
  </si>
  <si>
    <t>$X.XX</t>
  </si>
  <si>
    <t>Blank</t>
  </si>
  <si>
    <t>1 static IP provided at no additional charge</t>
  </si>
  <si>
    <t>E-rate Ineligible Unit Cost Total</t>
  </si>
  <si>
    <t>Filtering/CIPA MRC (E-rate Ineligible)</t>
  </si>
  <si>
    <t>Mobile Device Management MRC (E-rate Ineligible)</t>
  </si>
  <si>
    <t>Annual Fees within Service Type Funding Cap</t>
  </si>
  <si>
    <t>2025-2026 FRN Pre-Discount Calculation</t>
  </si>
  <si>
    <t>Does 2025-2026 FRN Pre-Discount Calculation Exceed 45% of Budget?</t>
  </si>
  <si>
    <t>Does 2025-2026 FRN Pre-Discount Calculation Remaining Budget?</t>
  </si>
  <si>
    <t>Leased Router Fee
MRC</t>
  </si>
  <si>
    <t>Leased Router/  Modem Fee
MRC</t>
  </si>
  <si>
    <t xml:space="preserve">IDEA Public Schools (TX) RGV </t>
  </si>
  <si>
    <t>Wireless Data Distribution</t>
  </si>
  <si>
    <t>CW9164I-MR</t>
  </si>
  <si>
    <t>Catalyst 9164I AP (W6E, tri-band 4x4) w/Meraki</t>
  </si>
  <si>
    <t>CW9166I-MR</t>
  </si>
  <si>
    <t>Catalyst 9166I AP (W6E, tri-band 4x4) w/Meraki</t>
  </si>
  <si>
    <t>C9300-48P-EDU</t>
  </si>
  <si>
    <t>Catalyst 9300 48-port PoE+, K12</t>
  </si>
  <si>
    <t>License</t>
  </si>
  <si>
    <t>PI-LFAS-T</t>
  </si>
  <si>
    <t>Prime Infrastructure Lifecycle &amp; Assurance Term - Smart Lic</t>
  </si>
  <si>
    <t>PI-LFAS-AP-T-3Y</t>
  </si>
  <si>
    <t>PI Dev Lic for Lifecycle &amp; Assurance Term 3Y</t>
  </si>
  <si>
    <t>Module</t>
  </si>
  <si>
    <t>PWR-C1-715WAC-P/2</t>
  </si>
  <si>
    <t>715W AC 80+ platinum Config 1 SecondaryPower Supply</t>
  </si>
  <si>
    <t>C9300-DNA-A-48</t>
  </si>
  <si>
    <t>C9300 DNA Advantage, 48-Port Term Licenses</t>
  </si>
  <si>
    <t>C9300-DNA-A-48-3Y</t>
  </si>
  <si>
    <t>C9300 DNA Advantage, 48-Port, 3 Year Term License</t>
  </si>
  <si>
    <t>TE-C9K-SW</t>
  </si>
  <si>
    <t>TE agent for IOSXE on C9K</t>
  </si>
  <si>
    <t>D-DNAS-EXT-S-T</t>
  </si>
  <si>
    <t>Cisco DNA Spaces Extend Term License for Catalyst Switches</t>
  </si>
  <si>
    <t>D-DNAS-EXT-S-3Y</t>
  </si>
  <si>
    <t>Cisco DNA Spaces Extend for Catalyst Switching - 3Year</t>
  </si>
  <si>
    <t>TE-EMBEDDED-T</t>
  </si>
  <si>
    <t>Cisco ThousandEyes Enterprise Agent IBN Embedded</t>
  </si>
  <si>
    <t>TE-EMBEDDED-T-3Y</t>
  </si>
  <si>
    <t>ThousandEyes - Enterprise Agents</t>
  </si>
  <si>
    <t>C9300-NW-A-48</t>
  </si>
  <si>
    <t>C9300 Network Advantage, 48-port license</t>
  </si>
  <si>
    <t>PWR-C1-715WAC-P</t>
  </si>
  <si>
    <t>715W AC 80+ platinum Config 1 Power Supply</t>
  </si>
  <si>
    <t>C9300-SSD-NONE</t>
  </si>
  <si>
    <t>No SSD Card Selected</t>
  </si>
  <si>
    <t>NETWORK-PNP-LIC</t>
  </si>
  <si>
    <t>Network Plug-n-Play Connect for zero-touch device deployment</t>
  </si>
  <si>
    <t>SC9300UK9-173</t>
  </si>
  <si>
    <t>UNIVERSAL</t>
  </si>
  <si>
    <t>Cabling/Connectors</t>
  </si>
  <si>
    <t>CAB-TA-NA</t>
  </si>
  <si>
    <t>North America AC Type A Power Cable</t>
  </si>
  <si>
    <t>CAB-SPWR-30CM</t>
  </si>
  <si>
    <t>Catalyst Stack Power Cable 30 CM</t>
  </si>
  <si>
    <t>STACK-T1-50CM</t>
  </si>
  <si>
    <t>50CM Type 1 Stacking Cable</t>
  </si>
  <si>
    <t>C9300-NM-8X</t>
  </si>
  <si>
    <t>Catalyst 9300 8 x 10GE Network Module</t>
  </si>
  <si>
    <t>Transceiver</t>
  </si>
  <si>
    <t>SFP-10GB-LRM=</t>
  </si>
  <si>
    <t>Cisco 10G Base LRM Multi-Mode</t>
  </si>
  <si>
    <t>C9500-24Y4C-EDU</t>
  </si>
  <si>
    <t>Catalyst 9500 24x1/10/25G  and 4-port 40/100G, K12</t>
  </si>
  <si>
    <t>CON-SNTP-C9E5024U</t>
  </si>
  <si>
    <t>SNTC-24X7X4 Catalyst 9500 24x10G, K12 (5 years)</t>
  </si>
  <si>
    <t>C9K-PWR-650WAC-R/2</t>
  </si>
  <si>
    <t>650W AC Config 4 Power Supply front to back cooling</t>
  </si>
  <si>
    <t>CAB-9K12A-NA</t>
  </si>
  <si>
    <t>Power Cord, 125VAC 13A NEMA 5-15 Plug, North America</t>
  </si>
  <si>
    <t>Software</t>
  </si>
  <si>
    <t>SC9500HUK9-173</t>
  </si>
  <si>
    <t>Cisco Catalyst 9500H XE.17.3 UNIVERSAL</t>
  </si>
  <si>
    <t>C9K-F1-SSD-BLANK</t>
  </si>
  <si>
    <t>Cisco pluggable SSD storage</t>
  </si>
  <si>
    <t>C9500-SSD-NONE</t>
  </si>
  <si>
    <t>C9500-NW-A</t>
  </si>
  <si>
    <t>C9500 Network Stack, Advantage</t>
  </si>
  <si>
    <t>C9K-PWR-650WAC-R</t>
  </si>
  <si>
    <t>C9K-T1-FANTRAY</t>
  </si>
  <si>
    <t>Catalyst 9500 Type 4 front to back cooling Fan</t>
  </si>
  <si>
    <t>PI-LFAS-AP-T-5Y</t>
  </si>
  <si>
    <t>PI Dev Lic for Lifecycle &amp; Assurance Term 5Y</t>
  </si>
  <si>
    <t>GLC-TE=</t>
  </si>
  <si>
    <t>1000BASE-T SFP transceiver module for Category 5 copper wire</t>
  </si>
  <si>
    <t>Data Protection</t>
  </si>
  <si>
    <t>9PX3000RT-L</t>
  </si>
  <si>
    <t>9PX 3000 120V RT LI-ION PERP 9PX 3000 120V RT LI-ION</t>
  </si>
  <si>
    <t>5P550R</t>
  </si>
  <si>
    <t>5P NORTH AMERICAN: 50/60 Hz Eaton 5P 550 VA 120V Rack / Tower 2U.  Extended Run Capable</t>
  </si>
  <si>
    <t>NETWORK-M2</t>
  </si>
  <si>
    <t xml:space="preserve">Eaton Gigabit Network Card </t>
  </si>
  <si>
    <t>PDU1220</t>
  </si>
  <si>
    <t>Tripp Lite Rack Mount PDU</t>
  </si>
  <si>
    <t>Racks</t>
  </si>
  <si>
    <t>SRDRAWER4U</t>
  </si>
  <si>
    <t>Tripp Lite Rack Lockable Drawer</t>
  </si>
  <si>
    <t>Tres Lagos</t>
  </si>
  <si>
    <t>IDEA Owassa</t>
  </si>
  <si>
    <t>IDEA Elsa</t>
  </si>
  <si>
    <t>IDEA Rio Grande City</t>
  </si>
  <si>
    <t>CommScope</t>
  </si>
  <si>
    <t>CommScope 9ft blue patch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</si>
</sst>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2"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u/>
      <sz val="10"/>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
      <b/>
      <sz val="9"/>
      <color indexed="81"/>
      <name val="Tahoma"/>
      <family val="2"/>
    </font>
  </fonts>
  <fills count="2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552">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0" fillId="0" borderId="0" xfId="0" applyAlignment="1" applyProtection="1">
      <alignment horizontal="left"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12" fillId="0" borderId="0" xfId="0" applyFont="1" applyAlignment="1" applyProtection="1">
      <alignment horizontal="righ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7" fillId="0" borderId="25" xfId="8" applyNumberFormat="1" applyFont="1" applyBorder="1" applyAlignment="1" applyProtection="1">
      <alignment horizontal="left" vertical="center" wrapText="1" shrinkToFit="1"/>
      <protection locked="0"/>
    </xf>
    <xf numFmtId="49" fontId="27" fillId="0" borderId="1" xfId="8" applyNumberFormat="1" applyFont="1" applyBorder="1" applyAlignment="1">
      <alignment horizontal="left" vertical="center" wrapText="1" shrinkToFit="1"/>
    </xf>
    <xf numFmtId="1" fontId="27" fillId="0" borderId="26" xfId="8" applyNumberFormat="1" applyFont="1" applyBorder="1" applyAlignment="1">
      <alignment horizontal="center" vertical="center" wrapText="1" shrinkToFit="1"/>
    </xf>
    <xf numFmtId="164" fontId="14" fillId="0" borderId="26" xfId="0" applyNumberFormat="1" applyFont="1" applyBorder="1" applyAlignment="1">
      <alignment horizontal="center"/>
    </xf>
    <xf numFmtId="0" fontId="27" fillId="0" borderId="25" xfId="8" applyFont="1" applyBorder="1" applyAlignment="1">
      <alignment horizontal="center" vertical="center" wrapText="1" shrinkToFit="1"/>
    </xf>
    <xf numFmtId="164" fontId="27" fillId="0" borderId="1" xfId="0" applyNumberFormat="1" applyFont="1" applyBorder="1" applyAlignment="1">
      <alignment horizontal="center" vertical="center"/>
    </xf>
    <xf numFmtId="0" fontId="27" fillId="0" borderId="1" xfId="8" applyFont="1" applyBorder="1" applyAlignment="1">
      <alignment horizontal="center" vertical="center" wrapText="1" shrinkToFit="1"/>
    </xf>
    <xf numFmtId="164" fontId="27" fillId="0" borderId="26" xfId="0" applyNumberFormat="1" applyFont="1" applyBorder="1" applyAlignment="1">
      <alignment horizontal="center" vertical="center"/>
    </xf>
    <xf numFmtId="3" fontId="27" fillId="0" borderId="1" xfId="8" applyNumberFormat="1" applyFont="1" applyBorder="1" applyAlignment="1">
      <alignment horizontal="center" vertical="center" wrapText="1" shrinkToFit="1"/>
    </xf>
    <xf numFmtId="0" fontId="14" fillId="0" borderId="1" xfId="0" applyFont="1" applyBorder="1"/>
    <xf numFmtId="0" fontId="14" fillId="0" borderId="21" xfId="0" applyFont="1" applyBorder="1"/>
    <xf numFmtId="164" fontId="14" fillId="0" borderId="23" xfId="0" applyNumberFormat="1" applyFont="1" applyBorder="1" applyAlignment="1">
      <alignment horizontal="center"/>
    </xf>
    <xf numFmtId="0" fontId="27" fillId="0" borderId="20" xfId="8" applyFont="1" applyBorder="1" applyAlignment="1">
      <alignment horizontal="center" vertical="center" wrapText="1" shrinkToFit="1"/>
    </xf>
    <xf numFmtId="164" fontId="27" fillId="0" borderId="21" xfId="0" applyNumberFormat="1" applyFont="1" applyBorder="1" applyAlignment="1">
      <alignment horizontal="center" vertical="center"/>
    </xf>
    <xf numFmtId="3" fontId="27" fillId="0" borderId="21" xfId="8" applyNumberFormat="1" applyFont="1" applyBorder="1" applyAlignment="1">
      <alignment horizontal="center" vertical="center" wrapText="1" shrinkToFit="1"/>
    </xf>
    <xf numFmtId="0" fontId="27" fillId="0" borderId="21" xfId="8" applyFont="1" applyBorder="1" applyAlignment="1">
      <alignment horizontal="center" vertical="center" wrapText="1" shrinkToFit="1"/>
    </xf>
    <xf numFmtId="164" fontId="27" fillId="0" borderId="23" xfId="0" applyNumberFormat="1" applyFont="1" applyBorder="1" applyAlignment="1">
      <alignment horizontal="center" vertical="center"/>
    </xf>
    <xf numFmtId="164" fontId="0" fillId="0" borderId="32" xfId="0" applyNumberFormat="1" applyBorder="1"/>
    <xf numFmtId="164" fontId="0" fillId="0" borderId="26" xfId="0" applyNumberFormat="1" applyBorder="1"/>
    <xf numFmtId="164" fontId="0" fillId="0" borderId="23" xfId="0" applyNumberFormat="1" applyBorder="1"/>
    <xf numFmtId="0" fontId="14" fillId="0" borderId="0" xfId="0" applyFont="1" applyAlignment="1" applyProtection="1">
      <alignment vertical="center"/>
      <protection locked="0"/>
    </xf>
    <xf numFmtId="0" fontId="14" fillId="0" borderId="1" xfId="0" applyFont="1" applyBorder="1" applyAlignment="1">
      <alignment vertical="center"/>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10" fillId="0" borderId="0" xfId="0" applyFont="1" applyAlignment="1">
      <alignment vertical="center"/>
    </xf>
    <xf numFmtId="0" fontId="32" fillId="0" borderId="0" xfId="0" applyFont="1" applyAlignment="1">
      <alignment vertical="center"/>
    </xf>
    <xf numFmtId="0" fontId="12" fillId="0" borderId="0" xfId="0" applyFont="1" applyAlignment="1">
      <alignment vertical="center"/>
    </xf>
    <xf numFmtId="0" fontId="33" fillId="0" borderId="34" xfId="0" applyFont="1" applyBorder="1" applyAlignment="1">
      <alignment vertical="center"/>
    </xf>
    <xf numFmtId="0" fontId="0" fillId="0" borderId="34" xfId="0" applyBorder="1" applyAlignment="1">
      <alignment vertical="center"/>
    </xf>
    <xf numFmtId="0" fontId="14" fillId="0" borderId="0" xfId="0" applyFont="1" applyAlignment="1">
      <alignment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Continuous" vertical="center" wrapText="1"/>
    </xf>
    <xf numFmtId="0" fontId="14" fillId="2" borderId="33"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2" fillId="0" borderId="0" xfId="0" applyFont="1" applyAlignment="1">
      <alignment horizontal="left" vertical="top" wrapText="1"/>
    </xf>
    <xf numFmtId="0" fontId="14" fillId="0" borderId="0" xfId="0" applyFont="1" applyAlignment="1">
      <alignment vertical="center"/>
    </xf>
    <xf numFmtId="7" fontId="27"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3"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4" xfId="0" applyFont="1" applyBorder="1" applyAlignment="1">
      <alignment vertical="center"/>
    </xf>
    <xf numFmtId="0" fontId="35" fillId="0" borderId="10" xfId="0" applyFont="1" applyBorder="1" applyAlignment="1">
      <alignment vertical="center"/>
    </xf>
    <xf numFmtId="0" fontId="36"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3" xfId="0" applyFont="1" applyBorder="1" applyAlignment="1">
      <alignment horizontal="left" vertical="center"/>
    </xf>
    <xf numFmtId="0" fontId="9" fillId="0" borderId="33" xfId="0" applyFont="1" applyBorder="1" applyAlignment="1">
      <alignment vertical="center"/>
    </xf>
    <xf numFmtId="44" fontId="27" fillId="0" borderId="26" xfId="0" applyNumberFormat="1" applyFont="1" applyBorder="1" applyAlignment="1" applyProtection="1">
      <alignment horizontal="right" vertical="center"/>
      <protection locked="0"/>
    </xf>
    <xf numFmtId="44" fontId="27" fillId="0" borderId="25" xfId="0" applyNumberFormat="1" applyFont="1" applyBorder="1" applyAlignment="1" applyProtection="1">
      <alignment horizontal="right" vertical="center"/>
      <protection locked="0"/>
    </xf>
    <xf numFmtId="44" fontId="27"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7" fillId="0" borderId="23" xfId="0" applyNumberFormat="1" applyFont="1" applyBorder="1" applyAlignment="1" applyProtection="1">
      <alignment horizontal="right" vertical="center"/>
      <protection locked="0"/>
    </xf>
    <xf numFmtId="44" fontId="27" fillId="0" borderId="20" xfId="0" applyNumberFormat="1" applyFont="1" applyBorder="1" applyAlignment="1" applyProtection="1">
      <alignment horizontal="right" vertical="center"/>
      <protection locked="0"/>
    </xf>
    <xf numFmtId="44" fontId="27" fillId="0" borderId="21" xfId="0" applyNumberFormat="1" applyFont="1" applyBorder="1" applyAlignment="1" applyProtection="1">
      <alignment horizontal="right" vertical="center"/>
      <protection locked="0"/>
    </xf>
    <xf numFmtId="44" fontId="14" fillId="0" borderId="21" xfId="0" applyNumberFormat="1" applyFont="1" applyBorder="1" applyAlignment="1" applyProtection="1">
      <alignment horizontal="right" vertical="center"/>
      <protection locked="0"/>
    </xf>
    <xf numFmtId="44" fontId="14" fillId="0" borderId="21"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6" xfId="0" applyFont="1" applyFill="1" applyBorder="1" applyAlignment="1">
      <alignment horizontal="center" vertical="center" wrapText="1"/>
    </xf>
    <xf numFmtId="44" fontId="14" fillId="0" borderId="25" xfId="0" applyNumberFormat="1" applyFont="1" applyBorder="1" applyAlignment="1">
      <alignment horizontal="right" vertical="center"/>
    </xf>
    <xf numFmtId="44" fontId="14" fillId="0" borderId="26" xfId="0" applyNumberFormat="1" applyFont="1" applyBorder="1" applyAlignment="1">
      <alignment horizontal="right" vertical="center"/>
    </xf>
    <xf numFmtId="44" fontId="14" fillId="0" borderId="20" xfId="0" applyNumberFormat="1" applyFont="1" applyBorder="1" applyAlignment="1">
      <alignment horizontal="right" vertical="center"/>
    </xf>
    <xf numFmtId="44" fontId="14" fillId="0" borderId="23" xfId="0" applyNumberFormat="1" applyFont="1" applyBorder="1" applyAlignment="1">
      <alignment horizontal="right" vertical="center"/>
    </xf>
    <xf numFmtId="0" fontId="28" fillId="0" borderId="0" xfId="0" applyFont="1" applyAlignment="1">
      <alignment vertical="center"/>
    </xf>
    <xf numFmtId="0" fontId="27" fillId="0" borderId="0" xfId="0" applyFont="1" applyAlignment="1">
      <alignment vertical="center"/>
    </xf>
    <xf numFmtId="0" fontId="9" fillId="0" borderId="0" xfId="0" applyFont="1" applyAlignment="1">
      <alignment horizontal="right" vertical="center"/>
    </xf>
    <xf numFmtId="44" fontId="27" fillId="0" borderId="6" xfId="0" applyNumberFormat="1" applyFont="1" applyBorder="1" applyAlignment="1" applyProtection="1">
      <alignment horizontal="right" vertical="center"/>
      <protection locked="0"/>
    </xf>
    <xf numFmtId="44" fontId="27" fillId="0" borderId="42" xfId="0" applyNumberFormat="1" applyFont="1" applyBorder="1" applyAlignment="1" applyProtection="1">
      <alignment horizontal="right" vertical="center"/>
      <protection locked="0"/>
    </xf>
    <xf numFmtId="49" fontId="27" fillId="0" borderId="38" xfId="0" applyNumberFormat="1" applyFont="1" applyBorder="1" applyAlignment="1" applyProtection="1">
      <alignment horizontal="left" vertical="center"/>
      <protection locked="0"/>
    </xf>
    <xf numFmtId="49" fontId="27" fillId="0" borderId="40"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7"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8" fillId="0" borderId="0" xfId="0" applyFont="1" applyAlignment="1">
      <alignment vertical="center"/>
    </xf>
    <xf numFmtId="0" fontId="39" fillId="0" borderId="0" xfId="0" applyFont="1" applyAlignment="1">
      <alignment vertical="center"/>
    </xf>
    <xf numFmtId="0" fontId="5" fillId="0" borderId="0" xfId="0" applyFont="1" applyAlignment="1">
      <alignment vertical="center"/>
    </xf>
    <xf numFmtId="0" fontId="28" fillId="5"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7" fillId="0" borderId="1" xfId="0" applyFont="1" applyBorder="1" applyAlignment="1">
      <alignment horizontal="center" vertical="center"/>
    </xf>
    <xf numFmtId="0" fontId="0" fillId="0" borderId="0" xfId="0" applyAlignment="1">
      <alignment vertical="top" wrapText="1"/>
    </xf>
    <xf numFmtId="0" fontId="40"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3" xfId="0" applyBorder="1" applyAlignment="1">
      <alignment vertical="center"/>
    </xf>
    <xf numFmtId="0" fontId="9" fillId="0" borderId="10" xfId="0" applyFont="1" applyBorder="1" applyAlignment="1" applyProtection="1">
      <alignment vertical="center"/>
      <protection locked="0"/>
    </xf>
    <xf numFmtId="0" fontId="0" fillId="0" borderId="33"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7" fillId="0" borderId="0" xfId="0" applyFont="1" applyAlignment="1">
      <alignment horizontal="left" vertical="center"/>
    </xf>
    <xf numFmtId="0" fontId="0" fillId="0" borderId="33" xfId="0" applyBorder="1" applyAlignment="1">
      <alignment horizontal="centerContinuous" vertical="top"/>
    </xf>
    <xf numFmtId="0" fontId="10" fillId="0" borderId="10" xfId="0" applyFont="1" applyBorder="1" applyAlignment="1">
      <alignment vertical="center"/>
    </xf>
    <xf numFmtId="0" fontId="42"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7" fillId="0" borderId="0" xfId="0" applyFont="1" applyAlignment="1">
      <alignment horizontal="center" vertical="center"/>
    </xf>
    <xf numFmtId="0" fontId="27" fillId="0" borderId="0" xfId="0" applyFont="1" applyAlignment="1">
      <alignment horizontal="left" vertical="center" wrapText="1"/>
    </xf>
    <xf numFmtId="0" fontId="14" fillId="0" borderId="0" xfId="0" applyFont="1" applyAlignment="1">
      <alignment horizontal="left"/>
    </xf>
    <xf numFmtId="0" fontId="43" fillId="0" borderId="0" xfId="0" applyFont="1" applyAlignment="1">
      <alignment vertical="center"/>
    </xf>
    <xf numFmtId="0" fontId="8" fillId="14" borderId="5" xfId="0" applyFont="1" applyFill="1" applyBorder="1" applyAlignment="1">
      <alignment vertical="center"/>
    </xf>
    <xf numFmtId="0" fontId="38" fillId="14" borderId="33" xfId="0" applyFont="1" applyFill="1" applyBorder="1" applyAlignment="1">
      <alignment vertical="center"/>
    </xf>
    <xf numFmtId="0" fontId="38" fillId="14" borderId="6" xfId="0" applyFont="1" applyFill="1" applyBorder="1" applyAlignment="1">
      <alignment vertical="center"/>
    </xf>
    <xf numFmtId="0" fontId="34" fillId="0" borderId="0" xfId="0" applyFont="1" applyAlignment="1">
      <alignment vertical="center"/>
    </xf>
    <xf numFmtId="2" fontId="28"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3" xfId="0" applyBorder="1"/>
    <xf numFmtId="0" fontId="27" fillId="0" borderId="1" xfId="0" applyFont="1" applyBorder="1" applyAlignment="1">
      <alignment horizontal="center" vertical="center" wrapText="1"/>
    </xf>
    <xf numFmtId="3" fontId="27"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5"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3"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38" xfId="0" applyNumberFormat="1" applyFont="1" applyBorder="1" applyAlignment="1" applyProtection="1">
      <alignment horizontal="left" vertical="center"/>
      <protection locked="0"/>
    </xf>
    <xf numFmtId="49" fontId="14" fillId="0" borderId="41"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0" xfId="0" applyNumberFormat="1" applyFont="1" applyBorder="1" applyAlignment="1" applyProtection="1">
      <alignment vertical="center"/>
      <protection locked="0"/>
    </xf>
    <xf numFmtId="49" fontId="14" fillId="0" borderId="22" xfId="0" applyNumberFormat="1" applyFont="1" applyBorder="1" applyAlignment="1" applyProtection="1">
      <alignment horizontal="left" vertical="center"/>
      <protection locked="0"/>
    </xf>
    <xf numFmtId="49" fontId="14" fillId="0" borderId="39"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21" xfId="0" applyNumberFormat="1" applyFont="1" applyBorder="1" applyAlignment="1" applyProtection="1">
      <alignment vertical="center"/>
      <protection locked="0"/>
    </xf>
    <xf numFmtId="49" fontId="14" fillId="0" borderId="40"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2"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6" xfId="0" applyFont="1" applyFill="1" applyBorder="1" applyAlignment="1">
      <alignment horizontal="center" vertical="center" wrapText="1"/>
    </xf>
    <xf numFmtId="1" fontId="14" fillId="0" borderId="46" xfId="0" applyNumberFormat="1" applyFont="1" applyBorder="1" applyAlignment="1" applyProtection="1">
      <alignment horizontal="center" vertical="center"/>
      <protection locked="0"/>
    </xf>
    <xf numFmtId="1" fontId="14" fillId="0" borderId="47" xfId="0" applyNumberFormat="1" applyFont="1" applyBorder="1" applyAlignment="1" applyProtection="1">
      <alignment horizontal="center" vertical="center"/>
      <protection locked="0"/>
    </xf>
    <xf numFmtId="49" fontId="14" fillId="15" borderId="25"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3"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6" xfId="0" applyNumberFormat="1" applyFont="1" applyFill="1" applyBorder="1" applyAlignment="1" applyProtection="1">
      <alignment horizontal="center" vertical="center"/>
      <protection locked="0"/>
    </xf>
    <xf numFmtId="44" fontId="27" fillId="15" borderId="6" xfId="0" applyNumberFormat="1" applyFont="1" applyFill="1" applyBorder="1" applyAlignment="1" applyProtection="1">
      <alignment horizontal="right" vertical="center"/>
      <protection locked="0"/>
    </xf>
    <xf numFmtId="44" fontId="27" fillId="15" borderId="1" xfId="0" applyNumberFormat="1" applyFont="1" applyFill="1" applyBorder="1" applyAlignment="1" applyProtection="1">
      <alignment horizontal="right" vertical="center"/>
      <protection locked="0"/>
    </xf>
    <xf numFmtId="44" fontId="27" fillId="15" borderId="26" xfId="0" applyNumberFormat="1" applyFont="1" applyFill="1" applyBorder="1" applyAlignment="1" applyProtection="1">
      <alignment horizontal="right" vertical="center"/>
      <protection locked="0"/>
    </xf>
    <xf numFmtId="44" fontId="27" fillId="15" borderId="25"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5" xfId="0" applyNumberFormat="1" applyFont="1" applyFill="1" applyBorder="1" applyAlignment="1">
      <alignment horizontal="right" vertical="center"/>
    </xf>
    <xf numFmtId="44" fontId="14" fillId="15" borderId="26" xfId="0" applyNumberFormat="1" applyFont="1" applyFill="1" applyBorder="1" applyAlignment="1">
      <alignment horizontal="right" vertical="center"/>
    </xf>
    <xf numFmtId="0" fontId="33"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6" xfId="0" applyNumberFormat="1" applyFont="1" applyBorder="1" applyAlignment="1" applyProtection="1">
      <alignment horizontal="left" vertical="center" wrapText="1"/>
      <protection locked="0"/>
    </xf>
    <xf numFmtId="44" fontId="14" fillId="0" borderId="23"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3"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6" xfId="0" applyNumberFormat="1" applyFont="1" applyFill="1" applyBorder="1" applyAlignment="1">
      <alignment horizontal="center" vertical="center"/>
    </xf>
    <xf numFmtId="44" fontId="27" fillId="2" borderId="6" xfId="0" applyNumberFormat="1" applyFont="1" applyFill="1" applyBorder="1" applyAlignment="1">
      <alignment horizontal="right" vertical="center"/>
    </xf>
    <xf numFmtId="44" fontId="27" fillId="2" borderId="1" xfId="0" applyNumberFormat="1" applyFont="1" applyFill="1" applyBorder="1" applyAlignment="1">
      <alignment horizontal="right" vertical="center"/>
    </xf>
    <xf numFmtId="44" fontId="27" fillId="2" borderId="26" xfId="0" applyNumberFormat="1" applyFont="1" applyFill="1" applyBorder="1" applyAlignment="1">
      <alignment horizontal="right" vertical="center"/>
    </xf>
    <xf numFmtId="44" fontId="27" fillId="2" borderId="25"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6" xfId="0" applyNumberFormat="1" applyFont="1" applyFill="1" applyBorder="1" applyAlignment="1">
      <alignment horizontal="left" vertical="center" wrapText="1"/>
    </xf>
    <xf numFmtId="44" fontId="14" fillId="2" borderId="25" xfId="0" applyNumberFormat="1" applyFont="1" applyFill="1" applyBorder="1" applyAlignment="1">
      <alignment horizontal="right" vertical="center"/>
    </xf>
    <xf numFmtId="44" fontId="14" fillId="2" borderId="26" xfId="0" applyNumberFormat="1" applyFont="1" applyFill="1" applyBorder="1" applyAlignment="1">
      <alignment horizontal="right" vertical="center"/>
    </xf>
    <xf numFmtId="44" fontId="14" fillId="15" borderId="26"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1"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2"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8"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5" xfId="0" applyNumberFormat="1" applyFont="1" applyFill="1" applyBorder="1" applyAlignment="1">
      <alignment horizontal="center" vertical="center"/>
    </xf>
    <xf numFmtId="0" fontId="13" fillId="14" borderId="25" xfId="0" applyFont="1" applyFill="1" applyBorder="1" applyAlignment="1">
      <alignment horizontal="center" vertical="center" wrapText="1"/>
    </xf>
    <xf numFmtId="1" fontId="13" fillId="14" borderId="46" xfId="0" applyNumberFormat="1" applyFont="1" applyFill="1" applyBorder="1" applyAlignment="1">
      <alignment horizontal="center" vertical="center" wrapText="1"/>
    </xf>
    <xf numFmtId="0" fontId="12" fillId="13" borderId="36" xfId="0" applyFont="1" applyFill="1" applyBorder="1" applyAlignment="1">
      <alignment horizontal="centerContinuous" vertical="center"/>
    </xf>
    <xf numFmtId="0" fontId="12" fillId="13" borderId="37" xfId="0" applyFont="1" applyFill="1" applyBorder="1" applyAlignment="1">
      <alignment horizontal="centerContinuous" vertical="center"/>
    </xf>
    <xf numFmtId="0" fontId="28" fillId="13" borderId="6"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13" borderId="26" xfId="0" applyFont="1" applyFill="1" applyBorder="1" applyAlignment="1">
      <alignment horizontal="center" vertical="center" wrapText="1"/>
    </xf>
    <xf numFmtId="0" fontId="12" fillId="16" borderId="36" xfId="0" applyFont="1" applyFill="1" applyBorder="1" applyAlignment="1">
      <alignment horizontal="centerContinuous" vertical="center"/>
    </xf>
    <xf numFmtId="0" fontId="12" fillId="16" borderId="37" xfId="0" applyFont="1" applyFill="1" applyBorder="1" applyAlignment="1">
      <alignment horizontal="centerContinuous" vertical="center"/>
    </xf>
    <xf numFmtId="0" fontId="28" fillId="16" borderId="6" xfId="0" applyFont="1" applyFill="1" applyBorder="1" applyAlignment="1">
      <alignment horizontal="center" vertical="center" wrapText="1"/>
    </xf>
    <xf numFmtId="0" fontId="28" fillId="16" borderId="1" xfId="0" applyFont="1" applyFill="1" applyBorder="1" applyAlignment="1">
      <alignment horizontal="center" vertical="center" wrapText="1"/>
    </xf>
    <xf numFmtId="0" fontId="28" fillId="16" borderId="26" xfId="0" applyFont="1" applyFill="1" applyBorder="1" applyAlignment="1">
      <alignment horizontal="center" vertical="center" wrapText="1"/>
    </xf>
    <xf numFmtId="0" fontId="28" fillId="13" borderId="25" xfId="0" applyFont="1" applyFill="1" applyBorder="1" applyAlignment="1">
      <alignment horizontal="center" vertical="center" wrapText="1"/>
    </xf>
    <xf numFmtId="0" fontId="28" fillId="16" borderId="25"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8" fillId="17" borderId="25" xfId="0" applyFont="1" applyFill="1" applyBorder="1" applyAlignment="1">
      <alignment horizontal="center" vertical="center" wrapText="1"/>
    </xf>
    <xf numFmtId="0" fontId="32" fillId="0" borderId="0" xfId="0" applyFont="1" applyAlignment="1">
      <alignment horizontal="left" vertical="top"/>
    </xf>
    <xf numFmtId="0" fontId="5" fillId="14" borderId="35" xfId="0" applyFont="1" applyFill="1" applyBorder="1" applyAlignment="1">
      <alignment horizontal="centerContinuous" vertical="center"/>
    </xf>
    <xf numFmtId="0" fontId="0" fillId="14" borderId="36" xfId="0" applyFill="1" applyBorder="1" applyAlignment="1">
      <alignment horizontal="centerContinuous" vertical="center"/>
    </xf>
    <xf numFmtId="0" fontId="0" fillId="14" borderId="37" xfId="0" applyFill="1" applyBorder="1" applyAlignment="1">
      <alignment horizontal="centerContinuous" vertical="center"/>
    </xf>
    <xf numFmtId="0" fontId="12" fillId="17" borderId="35" xfId="0" applyFont="1" applyFill="1" applyBorder="1" applyAlignment="1">
      <alignment horizontal="centerContinuous" vertical="center"/>
    </xf>
    <xf numFmtId="0" fontId="12" fillId="17" borderId="36" xfId="0" applyFont="1" applyFill="1" applyBorder="1" applyAlignment="1">
      <alignment horizontal="centerContinuous" vertical="center"/>
    </xf>
    <xf numFmtId="0" fontId="12" fillId="17" borderId="37" xfId="0" applyFont="1" applyFill="1" applyBorder="1" applyAlignment="1">
      <alignment horizontal="centerContinuous" vertical="center"/>
    </xf>
    <xf numFmtId="0" fontId="28" fillId="17" borderId="1" xfId="0" applyFont="1" applyFill="1" applyBorder="1" applyAlignment="1">
      <alignment horizontal="center" vertical="center" wrapText="1"/>
    </xf>
    <xf numFmtId="0" fontId="28" fillId="17" borderId="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6" xfId="0" applyFont="1" applyFill="1" applyBorder="1" applyAlignment="1">
      <alignment horizontal="centerContinuous" vertical="center"/>
    </xf>
    <xf numFmtId="0" fontId="5" fillId="14" borderId="37" xfId="0" applyFont="1" applyFill="1" applyBorder="1" applyAlignment="1">
      <alignment horizontal="centerContinuous" vertical="center"/>
    </xf>
    <xf numFmtId="0" fontId="28"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7" fillId="2" borderId="6" xfId="0" applyNumberFormat="1" applyFont="1" applyFill="1" applyBorder="1" applyAlignment="1">
      <alignment horizontal="center" vertical="center"/>
    </xf>
    <xf numFmtId="1" fontId="27" fillId="15" borderId="6" xfId="0" applyNumberFormat="1" applyFont="1" applyFill="1" applyBorder="1" applyAlignment="1" applyProtection="1">
      <alignment horizontal="center" vertical="center"/>
      <protection locked="0"/>
    </xf>
    <xf numFmtId="1" fontId="27" fillId="0" borderId="6" xfId="0" applyNumberFormat="1" applyFont="1" applyBorder="1" applyAlignment="1" applyProtection="1">
      <alignment horizontal="center" vertical="center"/>
      <protection locked="0"/>
    </xf>
    <xf numFmtId="0" fontId="13" fillId="18" borderId="20" xfId="0" applyFont="1" applyFill="1" applyBorder="1" applyAlignment="1">
      <alignment horizontal="center"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0" xfId="0" applyFill="1" applyBorder="1"/>
    <xf numFmtId="0" fontId="0" fillId="14" borderId="25" xfId="0" applyFill="1" applyBorder="1"/>
    <xf numFmtId="0" fontId="0" fillId="14" borderId="20"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7" fillId="0" borderId="20" xfId="8" applyNumberFormat="1" applyFont="1" applyBorder="1" applyAlignment="1" applyProtection="1">
      <alignment horizontal="left" vertical="center" wrapText="1" shrinkToFit="1"/>
      <protection locked="0"/>
    </xf>
    <xf numFmtId="0" fontId="13" fillId="18" borderId="22" xfId="0" applyFont="1" applyFill="1" applyBorder="1" applyAlignment="1">
      <alignment horizontal="center" vertical="center" wrapText="1"/>
    </xf>
    <xf numFmtId="164" fontId="27" fillId="0" borderId="2" xfId="0" applyNumberFormat="1" applyFont="1" applyBorder="1" applyAlignment="1">
      <alignment horizontal="center" vertical="center"/>
    </xf>
    <xf numFmtId="164" fontId="27" fillId="0" borderId="24" xfId="0" applyNumberFormat="1" applyFont="1" applyBorder="1" applyAlignment="1">
      <alignment horizontal="center" vertical="center"/>
    </xf>
    <xf numFmtId="164" fontId="27" fillId="0" borderId="20" xfId="0" applyNumberFormat="1" applyFont="1" applyBorder="1" applyAlignment="1">
      <alignment horizontal="center" vertical="center"/>
    </xf>
    <xf numFmtId="164" fontId="5" fillId="14" borderId="27" xfId="0" applyNumberFormat="1" applyFont="1" applyFill="1" applyBorder="1" applyAlignment="1">
      <alignment horizontal="center"/>
    </xf>
    <xf numFmtId="164" fontId="5" fillId="14" borderId="28" xfId="0" applyNumberFormat="1" applyFont="1" applyFill="1" applyBorder="1" applyAlignment="1">
      <alignment horizontal="center"/>
    </xf>
    <xf numFmtId="164" fontId="5" fillId="14" borderId="29" xfId="0" applyNumberFormat="1" applyFont="1" applyFill="1" applyBorder="1" applyAlignment="1">
      <alignment horizontal="center"/>
    </xf>
    <xf numFmtId="164" fontId="27" fillId="0" borderId="9" xfId="0" applyNumberFormat="1" applyFont="1" applyBorder="1" applyAlignment="1">
      <alignment horizontal="center" vertical="center"/>
    </xf>
    <xf numFmtId="164" fontId="27" fillId="0" borderId="19" xfId="0" applyNumberFormat="1" applyFont="1" applyBorder="1" applyAlignment="1">
      <alignment horizontal="center" vertical="center"/>
    </xf>
    <xf numFmtId="49"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0" fontId="32" fillId="2" borderId="1" xfId="0" applyFont="1" applyFill="1" applyBorder="1" applyAlignment="1">
      <alignment horizontal="center" vertical="center"/>
    </xf>
    <xf numFmtId="0" fontId="0" fillId="0" borderId="10" xfId="0" applyBorder="1" applyAlignment="1">
      <alignment vertical="center"/>
    </xf>
    <xf numFmtId="0" fontId="46" fillId="0" borderId="0" xfId="0" applyFont="1" applyAlignment="1">
      <alignment vertical="center"/>
    </xf>
    <xf numFmtId="1" fontId="5" fillId="0" borderId="0" xfId="0" applyNumberFormat="1" applyFont="1" applyAlignment="1">
      <alignment vertical="center"/>
    </xf>
    <xf numFmtId="0" fontId="13" fillId="14" borderId="6" xfId="0" applyFont="1" applyFill="1" applyBorder="1" applyAlignment="1">
      <alignment horizontal="center" vertical="center" wrapText="1"/>
    </xf>
    <xf numFmtId="44" fontId="13" fillId="0" borderId="0" xfId="0" applyNumberFormat="1" applyFont="1" applyAlignment="1">
      <alignment horizontal="right" vertical="center"/>
    </xf>
    <xf numFmtId="0" fontId="13" fillId="5" borderId="6" xfId="0" applyFont="1" applyFill="1" applyBorder="1" applyAlignment="1">
      <alignment horizontal="center" vertical="center" wrapText="1"/>
    </xf>
    <xf numFmtId="0" fontId="5" fillId="0" borderId="0" xfId="0" applyFont="1" applyAlignment="1">
      <alignment horizontal="center" vertical="center"/>
    </xf>
    <xf numFmtId="44" fontId="5" fillId="0" borderId="0" xfId="0" applyNumberFormat="1" applyFont="1" applyAlignment="1">
      <alignment vertical="center"/>
    </xf>
    <xf numFmtId="0" fontId="9" fillId="14" borderId="1" xfId="0" applyFont="1" applyFill="1" applyBorder="1" applyAlignment="1">
      <alignment horizontal="center" vertical="center" wrapText="1"/>
    </xf>
    <xf numFmtId="164" fontId="9" fillId="14" borderId="1" xfId="0" applyNumberFormat="1" applyFont="1" applyFill="1" applyBorder="1" applyAlignment="1">
      <alignment horizontal="center" vertical="center" wrapText="1"/>
    </xf>
    <xf numFmtId="0" fontId="0" fillId="0" borderId="1" xfId="0" applyBorder="1" applyAlignment="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lignment horizontal="center" vertical="center"/>
    </xf>
    <xf numFmtId="0" fontId="37" fillId="0" borderId="0" xfId="0" applyFont="1" applyAlignment="1">
      <alignment vertical="center"/>
    </xf>
    <xf numFmtId="1" fontId="15" fillId="0" borderId="0" xfId="0" applyNumberFormat="1" applyFont="1" applyAlignment="1">
      <alignment horizontal="center" vertical="center"/>
    </xf>
    <xf numFmtId="0" fontId="34" fillId="0" borderId="0" xfId="0" applyFont="1" applyAlignment="1">
      <alignment horizontal="center" vertical="center"/>
    </xf>
    <xf numFmtId="44" fontId="34" fillId="14" borderId="1" xfId="0" applyNumberFormat="1" applyFont="1" applyFill="1" applyBorder="1" applyAlignment="1">
      <alignment vertical="center"/>
    </xf>
    <xf numFmtId="0" fontId="13" fillId="14" borderId="8" xfId="0" applyFont="1" applyFill="1" applyBorder="1" applyAlignment="1">
      <alignment horizontal="center" vertical="center" wrapText="1"/>
    </xf>
    <xf numFmtId="49" fontId="5" fillId="0" borderId="0" xfId="0" applyNumberFormat="1" applyFont="1" applyAlignment="1">
      <alignment vertical="center"/>
    </xf>
    <xf numFmtId="44" fontId="5" fillId="0" borderId="0" xfId="0" applyNumberFormat="1" applyFont="1" applyAlignment="1">
      <alignment horizontal="right" vertical="center"/>
    </xf>
    <xf numFmtId="44" fontId="5" fillId="0" borderId="0" xfId="0" applyNumberFormat="1" applyFont="1" applyAlignment="1" applyProtection="1">
      <alignment horizontal="right" vertical="center"/>
      <protection locked="0"/>
    </xf>
    <xf numFmtId="44" fontId="12" fillId="0" borderId="0" xfId="0" applyNumberFormat="1" applyFont="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49" fontId="14" fillId="0" borderId="6" xfId="0" applyNumberFormat="1" applyFont="1" applyBorder="1" applyAlignment="1">
      <alignment vertical="center" wrapText="1"/>
    </xf>
    <xf numFmtId="44" fontId="5" fillId="14" borderId="1" xfId="0" applyNumberFormat="1" applyFont="1" applyFill="1" applyBorder="1" applyAlignment="1">
      <alignment horizontal="right" vertical="center"/>
    </xf>
    <xf numFmtId="49" fontId="14" fillId="0" borderId="6" xfId="0" applyNumberFormat="1" applyFont="1" applyBorder="1" applyAlignment="1" applyProtection="1">
      <alignment vertical="center" wrapText="1"/>
      <protection locked="0"/>
    </xf>
    <xf numFmtId="0" fontId="47" fillId="0" borderId="0" xfId="0" applyFont="1" applyAlignment="1">
      <alignment horizontal="center"/>
    </xf>
    <xf numFmtId="0" fontId="47" fillId="0" borderId="0" xfId="0" applyFont="1"/>
    <xf numFmtId="0" fontId="48" fillId="0" borderId="0" xfId="0" applyFont="1"/>
    <xf numFmtId="0" fontId="48" fillId="0" borderId="0" xfId="0" applyFont="1" applyAlignment="1">
      <alignment vertical="center"/>
    </xf>
    <xf numFmtId="49" fontId="14" fillId="0" borderId="48" xfId="0" applyNumberFormat="1" applyFont="1" applyBorder="1" applyAlignment="1" applyProtection="1">
      <alignment vertical="center"/>
      <protection locked="0"/>
    </xf>
    <xf numFmtId="44" fontId="14" fillId="0" borderId="42" xfId="0" applyNumberFormat="1" applyFont="1" applyBorder="1" applyAlignment="1" applyProtection="1">
      <alignment horizontal="right" vertical="center"/>
      <protection locked="0"/>
    </xf>
    <xf numFmtId="1" fontId="27" fillId="0" borderId="42" xfId="0" applyNumberFormat="1" applyFont="1" applyBorder="1" applyAlignment="1" applyProtection="1">
      <alignment horizontal="center" vertical="center"/>
      <protection locked="0"/>
    </xf>
    <xf numFmtId="0" fontId="49" fillId="0" borderId="0" xfId="0" applyFont="1" applyAlignment="1" applyProtection="1">
      <alignment horizontal="left" vertical="center"/>
      <protection locked="0"/>
    </xf>
    <xf numFmtId="0" fontId="50" fillId="0" borderId="0" xfId="0" applyFont="1" applyAlignment="1" applyProtection="1">
      <alignment vertical="center" wrapText="1"/>
      <protection locked="0"/>
    </xf>
    <xf numFmtId="10" fontId="50" fillId="0" borderId="0" xfId="0" applyNumberFormat="1" applyFont="1" applyAlignment="1" applyProtection="1">
      <alignment vertical="center" wrapText="1"/>
      <protection locked="0"/>
    </xf>
    <xf numFmtId="0" fontId="50" fillId="0" borderId="0" xfId="0" applyFont="1" applyAlignment="1" applyProtection="1">
      <alignment vertical="center"/>
      <protection locked="0"/>
    </xf>
    <xf numFmtId="2" fontId="5" fillId="0" borderId="0" xfId="0" applyNumberFormat="1" applyFont="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7"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13" fillId="4" borderId="20" xfId="0" applyFont="1" applyFill="1" applyBorder="1" applyAlignment="1" applyProtection="1">
      <alignment horizontal="center" vertical="center" wrapText="1"/>
      <protection locked="0"/>
    </xf>
    <xf numFmtId="0" fontId="13" fillId="4" borderId="21" xfId="0" applyFont="1" applyFill="1" applyBorder="1" applyAlignment="1" applyProtection="1">
      <alignment horizontal="center" vertical="center" wrapText="1"/>
      <protection locked="0"/>
    </xf>
    <xf numFmtId="0" fontId="0" fillId="20" borderId="7" xfId="0"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6" fillId="20" borderId="5" xfId="3" applyFont="1" applyFill="1" applyBorder="1" applyAlignment="1" applyProtection="1">
      <alignment horizontal="left" vertical="center"/>
      <protection locked="0"/>
    </xf>
    <xf numFmtId="164" fontId="27" fillId="20" borderId="1" xfId="7" applyNumberFormat="1" applyFont="1" applyFill="1" applyBorder="1" applyAlignment="1" applyProtection="1">
      <alignment horizontal="center" vertical="center"/>
      <protection locked="0"/>
    </xf>
    <xf numFmtId="10" fontId="27" fillId="20" borderId="26"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6" xfId="0" applyNumberFormat="1" applyFont="1" applyFill="1" applyBorder="1" applyProtection="1">
      <protection locked="0"/>
    </xf>
    <xf numFmtId="0" fontId="14" fillId="20" borderId="21" xfId="0" applyFont="1" applyFill="1" applyBorder="1" applyProtection="1">
      <protection locked="0"/>
    </xf>
    <xf numFmtId="10" fontId="14" fillId="20" borderId="23" xfId="0" applyNumberFormat="1" applyFont="1" applyFill="1" applyBorder="1" applyProtection="1">
      <protection locked="0"/>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19" fillId="0" borderId="0" xfId="0" applyFont="1" applyAlignment="1">
      <alignment horizontal="center" vertical="top"/>
    </xf>
    <xf numFmtId="0" fontId="17" fillId="8" borderId="3"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0" fillId="0" borderId="3" xfId="0" applyBorder="1" applyAlignment="1">
      <alignment horizontal="left" vertical="top" wrapText="1"/>
    </xf>
    <xf numFmtId="2" fontId="0" fillId="0" borderId="3" xfId="0" applyNumberFormat="1" applyBorder="1" applyAlignment="1">
      <alignment horizontal="left" vertical="top" wrapText="1"/>
    </xf>
    <xf numFmtId="0" fontId="23" fillId="0" borderId="3" xfId="0" applyFont="1" applyBorder="1" applyAlignment="1">
      <alignment horizontal="left" vertical="top" wrapText="1"/>
    </xf>
    <xf numFmtId="2" fontId="23" fillId="0" borderId="3" xfId="0" applyNumberFormat="1" applyFont="1" applyBorder="1" applyAlignment="1">
      <alignment horizontal="left" vertical="top" wrapText="1"/>
    </xf>
    <xf numFmtId="0" fontId="0" fillId="0" borderId="3" xfId="0" applyBorder="1" applyAlignment="1">
      <alignment wrapText="1"/>
    </xf>
    <xf numFmtId="0" fontId="20" fillId="0" borderId="0" xfId="0" applyFont="1" applyAlignment="1">
      <alignment horizontal="left" vertical="top"/>
    </xf>
    <xf numFmtId="0" fontId="17" fillId="9" borderId="3" xfId="0" applyFont="1" applyFill="1" applyBorder="1" applyAlignment="1">
      <alignment horizontal="left" vertical="center"/>
    </xf>
    <xf numFmtId="0" fontId="24" fillId="0" borderId="0" xfId="0" applyFont="1" applyAlignment="1">
      <alignment horizontal="left" vertical="top" wrapText="1"/>
    </xf>
    <xf numFmtId="0" fontId="25" fillId="0" borderId="0" xfId="0" applyFont="1" applyAlignment="1">
      <alignment horizontal="left" vertical="top" wrapText="1"/>
    </xf>
    <xf numFmtId="0" fontId="17" fillId="10" borderId="3" xfId="0" applyFont="1" applyFill="1" applyBorder="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3" fillId="0" borderId="3" xfId="0" applyFont="1" applyBorder="1" applyAlignment="1" applyProtection="1">
      <alignment horizontal="left" vertical="top" wrapText="1"/>
      <protection locked="0"/>
    </xf>
    <xf numFmtId="164" fontId="23" fillId="0" borderId="3" xfId="0" applyNumberFormat="1" applyFont="1" applyBorder="1" applyAlignment="1" applyProtection="1">
      <alignment horizontal="right" vertical="top" wrapText="1"/>
      <protection locked="0"/>
    </xf>
    <xf numFmtId="9" fontId="23"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1" fillId="0" borderId="12" xfId="0" applyFont="1" applyBorder="1" applyAlignment="1">
      <alignment vertical="top"/>
    </xf>
    <xf numFmtId="0" fontId="0" fillId="0" borderId="13" xfId="0" applyBorder="1" applyAlignment="1">
      <alignment vertical="top"/>
    </xf>
    <xf numFmtId="0" fontId="0" fillId="0" borderId="14" xfId="0" applyBorder="1" applyAlignment="1">
      <alignment vertical="top"/>
    </xf>
    <xf numFmtId="0" fontId="21"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0" fontId="27" fillId="0" borderId="2" xfId="0" applyFont="1" applyBorder="1" applyAlignment="1">
      <alignment vertical="center" wrapText="1"/>
    </xf>
    <xf numFmtId="49" fontId="27" fillId="15" borderId="25" xfId="8" applyNumberFormat="1" applyFont="1" applyFill="1" applyBorder="1" applyAlignment="1">
      <alignment horizontal="left" vertical="center" wrapText="1" shrinkToFit="1"/>
    </xf>
    <xf numFmtId="0" fontId="13" fillId="18" borderId="21" xfId="0" applyFont="1" applyFill="1" applyBorder="1" applyAlignment="1">
      <alignment horizontal="center" vertical="center" wrapText="1"/>
    </xf>
    <xf numFmtId="0" fontId="13" fillId="18" borderId="23" xfId="0" applyFont="1" applyFill="1" applyBorder="1" applyAlignment="1">
      <alignment horizontal="center" vertical="center" wrapText="1"/>
    </xf>
    <xf numFmtId="0" fontId="27" fillId="20" borderId="24" xfId="0" applyFont="1" applyFill="1" applyBorder="1" applyAlignment="1">
      <alignment horizontal="left" vertical="center" wrapText="1"/>
    </xf>
    <xf numFmtId="0" fontId="27" fillId="20" borderId="2" xfId="0" applyFont="1" applyFill="1" applyBorder="1" applyAlignment="1">
      <alignment horizontal="left" vertical="center" wrapText="1"/>
    </xf>
    <xf numFmtId="0" fontId="27" fillId="20" borderId="25" xfId="7" applyNumberFormat="1" applyFont="1" applyFill="1" applyBorder="1" applyAlignment="1" applyProtection="1">
      <alignment horizontal="left" vertical="center"/>
      <protection locked="0"/>
    </xf>
    <xf numFmtId="0" fontId="27" fillId="20" borderId="1" xfId="7" applyNumberFormat="1" applyFont="1" applyFill="1" applyBorder="1" applyAlignment="1" applyProtection="1">
      <alignment horizontal="left" vertical="center"/>
      <protection locked="0"/>
    </xf>
    <xf numFmtId="0" fontId="14" fillId="20" borderId="25" xfId="0" applyFont="1" applyFill="1" applyBorder="1" applyAlignment="1" applyProtection="1">
      <alignment horizontal="left"/>
      <protection locked="0"/>
    </xf>
    <xf numFmtId="0" fontId="14" fillId="20" borderId="1" xfId="0" applyFont="1" applyFill="1" applyBorder="1" applyAlignment="1" applyProtection="1">
      <alignment horizontal="left"/>
      <protection locked="0"/>
    </xf>
    <xf numFmtId="0" fontId="14" fillId="20" borderId="20" xfId="0" applyFont="1" applyFill="1" applyBorder="1" applyAlignment="1" applyProtection="1">
      <alignment horizontal="left"/>
      <protection locked="0"/>
    </xf>
    <xf numFmtId="0" fontId="14" fillId="20" borderId="21" xfId="0" applyFont="1" applyFill="1" applyBorder="1" applyAlignment="1" applyProtection="1">
      <alignment horizontal="left"/>
      <protection locked="0"/>
    </xf>
    <xf numFmtId="49" fontId="27" fillId="0" borderId="24" xfId="8" applyNumberFormat="1" applyFont="1" applyBorder="1" applyAlignment="1">
      <alignment horizontal="left" vertical="center" wrapText="1" shrinkToFit="1"/>
    </xf>
    <xf numFmtId="0" fontId="13" fillId="18" borderId="20" xfId="0" applyFont="1" applyFill="1" applyBorder="1" applyAlignment="1" applyProtection="1">
      <alignment horizontal="center" vertical="center" wrapText="1"/>
      <protection locked="0"/>
    </xf>
    <xf numFmtId="0" fontId="13" fillId="18" borderId="21"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10" fontId="13" fillId="4" borderId="23" xfId="0" applyNumberFormat="1" applyFont="1" applyFill="1" applyBorder="1" applyAlignment="1" applyProtection="1">
      <alignment horizontal="center" vertical="center" wrapText="1"/>
      <protection locked="0"/>
    </xf>
    <xf numFmtId="0" fontId="13" fillId="18" borderId="22" xfId="0" applyFont="1" applyFill="1" applyBorder="1" applyAlignment="1" applyProtection="1">
      <alignment horizontal="center" vertical="center" wrapText="1"/>
      <protection locked="0"/>
    </xf>
    <xf numFmtId="1" fontId="27" fillId="0" borderId="49" xfId="8" applyNumberFormat="1" applyFont="1" applyBorder="1" applyAlignment="1">
      <alignment horizontal="center" vertical="center" wrapText="1" shrinkToFit="1"/>
    </xf>
    <xf numFmtId="164" fontId="27" fillId="20" borderId="2" xfId="7" applyNumberFormat="1" applyFont="1" applyFill="1" applyBorder="1" applyAlignment="1" applyProtection="1">
      <alignment horizontal="center" vertical="center"/>
    </xf>
    <xf numFmtId="10" fontId="27" fillId="20" borderId="49" xfId="7" applyNumberFormat="1" applyFont="1" applyFill="1" applyBorder="1" applyAlignment="1" applyProtection="1">
      <alignment horizontal="center" vertical="center"/>
    </xf>
    <xf numFmtId="0" fontId="27" fillId="0" borderId="24" xfId="8" applyFont="1" applyBorder="1" applyAlignment="1">
      <alignment horizontal="center" vertical="center" wrapText="1" shrinkToFit="1"/>
    </xf>
    <xf numFmtId="0" fontId="27" fillId="0" borderId="2" xfId="8" applyFont="1" applyBorder="1" applyAlignment="1">
      <alignment horizontal="center" vertical="center" wrapText="1" shrinkToFit="1"/>
    </xf>
    <xf numFmtId="164" fontId="27" fillId="0" borderId="49" xfId="0" applyNumberFormat="1" applyFont="1" applyBorder="1" applyAlignment="1">
      <alignment horizontal="center" vertical="center"/>
    </xf>
    <xf numFmtId="49" fontId="27" fillId="15" borderId="1" xfId="8" applyNumberFormat="1" applyFont="1" applyFill="1" applyBorder="1" applyAlignment="1">
      <alignment horizontal="left" vertical="center" wrapText="1" shrinkToFit="1"/>
    </xf>
    <xf numFmtId="1" fontId="27" fillId="15" borderId="26" xfId="8" applyNumberFormat="1" applyFont="1" applyFill="1" applyBorder="1" applyAlignment="1">
      <alignment horizontal="center" vertical="center" wrapText="1" shrinkToFit="1"/>
    </xf>
    <xf numFmtId="0" fontId="27" fillId="15" borderId="25" xfId="7" applyNumberFormat="1" applyFont="1" applyFill="1" applyBorder="1" applyAlignment="1" applyProtection="1">
      <alignment horizontal="left" vertical="center"/>
    </xf>
    <xf numFmtId="0" fontId="27" fillId="15" borderId="1" xfId="7" applyNumberFormat="1" applyFont="1" applyFill="1" applyBorder="1" applyAlignment="1" applyProtection="1">
      <alignment horizontal="left" vertical="center"/>
    </xf>
    <xf numFmtId="164" fontId="27" fillId="15" borderId="1" xfId="7" applyNumberFormat="1" applyFont="1" applyFill="1" applyBorder="1" applyAlignment="1" applyProtection="1">
      <alignment horizontal="center" vertical="center"/>
    </xf>
    <xf numFmtId="10" fontId="27" fillId="15" borderId="26" xfId="7" applyNumberFormat="1" applyFont="1" applyFill="1" applyBorder="1" applyAlignment="1" applyProtection="1">
      <alignment horizontal="center" vertical="center"/>
    </xf>
    <xf numFmtId="164" fontId="27" fillId="15" borderId="24" xfId="0" applyNumberFormat="1" applyFont="1" applyFill="1" applyBorder="1" applyAlignment="1">
      <alignment horizontal="center" vertical="center"/>
    </xf>
    <xf numFmtId="164" fontId="27" fillId="15" borderId="2" xfId="0" applyNumberFormat="1" applyFont="1" applyFill="1" applyBorder="1" applyAlignment="1">
      <alignment horizontal="center" vertical="center"/>
    </xf>
    <xf numFmtId="164" fontId="14" fillId="15" borderId="26" xfId="0" applyNumberFormat="1" applyFont="1" applyFill="1" applyBorder="1" applyAlignment="1">
      <alignment horizontal="center"/>
    </xf>
    <xf numFmtId="0" fontId="27" fillId="15" borderId="25" xfId="8" applyFont="1" applyFill="1" applyBorder="1" applyAlignment="1">
      <alignment horizontal="center" vertical="center" wrapText="1" shrinkToFit="1"/>
    </xf>
    <xf numFmtId="164" fontId="27" fillId="15" borderId="1" xfId="0" applyNumberFormat="1" applyFont="1" applyFill="1" applyBorder="1" applyAlignment="1">
      <alignment horizontal="center" vertical="center"/>
    </xf>
    <xf numFmtId="0" fontId="27" fillId="15" borderId="1" xfId="8" applyFont="1" applyFill="1" applyBorder="1" applyAlignment="1">
      <alignment horizontal="center" vertical="center" wrapText="1" shrinkToFit="1"/>
    </xf>
    <xf numFmtId="164" fontId="27" fillId="15" borderId="26" xfId="0" applyNumberFormat="1" applyFont="1" applyFill="1" applyBorder="1" applyAlignment="1">
      <alignment horizontal="center" vertical="center"/>
    </xf>
    <xf numFmtId="49" fontId="14" fillId="15" borderId="1" xfId="0" applyNumberFormat="1" applyFont="1" applyFill="1" applyBorder="1" applyAlignment="1">
      <alignment vertical="center"/>
    </xf>
    <xf numFmtId="49" fontId="14" fillId="15" borderId="1" xfId="0" applyNumberFormat="1" applyFont="1" applyFill="1" applyBorder="1" applyAlignment="1">
      <alignment horizontal="left" vertical="center"/>
    </xf>
    <xf numFmtId="0" fontId="14" fillId="15" borderId="1" xfId="0" applyFont="1" applyFill="1" applyBorder="1" applyAlignment="1">
      <alignment horizontal="center" vertical="center"/>
    </xf>
    <xf numFmtId="1" fontId="14" fillId="15" borderId="1" xfId="0" applyNumberFormat="1" applyFont="1" applyFill="1" applyBorder="1" applyAlignment="1">
      <alignment horizontal="center" vertical="center"/>
    </xf>
    <xf numFmtId="44" fontId="27" fillId="15" borderId="1" xfId="0" applyNumberFormat="1" applyFont="1" applyFill="1" applyBorder="1" applyAlignment="1">
      <alignment horizontal="right" vertical="center"/>
    </xf>
    <xf numFmtId="49" fontId="14" fillId="2" borderId="9" xfId="0" applyNumberFormat="1" applyFont="1" applyFill="1" applyBorder="1" applyAlignment="1">
      <alignment vertical="center"/>
    </xf>
    <xf numFmtId="49" fontId="14" fillId="2" borderId="33" xfId="0" applyNumberFormat="1" applyFont="1" applyFill="1" applyBorder="1" applyAlignment="1">
      <alignment horizontal="left" vertical="center"/>
    </xf>
    <xf numFmtId="49" fontId="14" fillId="15" borderId="25" xfId="0" applyNumberFormat="1" applyFont="1" applyFill="1" applyBorder="1" applyAlignment="1">
      <alignment vertical="center"/>
    </xf>
    <xf numFmtId="49" fontId="14" fillId="15" borderId="5" xfId="0" applyNumberFormat="1" applyFont="1" applyFill="1" applyBorder="1" applyAlignment="1">
      <alignment horizontal="left" vertical="center"/>
    </xf>
    <xf numFmtId="49" fontId="14" fillId="15" borderId="33" xfId="0" applyNumberFormat="1" applyFont="1" applyFill="1" applyBorder="1" applyAlignment="1">
      <alignment horizontal="left" vertical="center"/>
    </xf>
    <xf numFmtId="49" fontId="14" fillId="15" borderId="6" xfId="0" applyNumberFormat="1" applyFont="1" applyFill="1" applyBorder="1" applyAlignment="1">
      <alignment horizontal="left" vertical="center"/>
    </xf>
    <xf numFmtId="1" fontId="14" fillId="15" borderId="46" xfId="0" applyNumberFormat="1" applyFont="1" applyFill="1" applyBorder="1" applyAlignment="1">
      <alignment horizontal="center" vertical="center"/>
    </xf>
    <xf numFmtId="44" fontId="27" fillId="15" borderId="6" xfId="0" applyNumberFormat="1" applyFont="1" applyFill="1" applyBorder="1" applyAlignment="1">
      <alignment horizontal="right" vertical="center"/>
    </xf>
    <xf numFmtId="44" fontId="27" fillId="15" borderId="26" xfId="0" applyNumberFormat="1" applyFont="1" applyFill="1" applyBorder="1" applyAlignment="1">
      <alignment horizontal="right" vertical="center"/>
    </xf>
    <xf numFmtId="44" fontId="27" fillId="15" borderId="25" xfId="0" applyNumberFormat="1" applyFont="1" applyFill="1" applyBorder="1" applyAlignment="1">
      <alignment horizontal="right" vertical="center"/>
    </xf>
    <xf numFmtId="44" fontId="14" fillId="15" borderId="1" xfId="0" applyNumberFormat="1" applyFont="1" applyFill="1" applyBorder="1" applyAlignment="1">
      <alignment horizontal="center" vertical="center"/>
    </xf>
    <xf numFmtId="44" fontId="14" fillId="15" borderId="26" xfId="0" applyNumberFormat="1" applyFont="1" applyFill="1" applyBorder="1" applyAlignment="1">
      <alignment horizontal="left" vertical="center" wrapText="1"/>
    </xf>
    <xf numFmtId="0" fontId="5" fillId="14" borderId="18" xfId="0" applyFont="1" applyFill="1" applyBorder="1" applyAlignment="1">
      <alignment vertical="center"/>
    </xf>
    <xf numFmtId="49" fontId="14" fillId="2" borderId="38" xfId="0" applyNumberFormat="1" applyFont="1" applyFill="1" applyBorder="1" applyAlignment="1">
      <alignment horizontal="left" vertical="center"/>
    </xf>
    <xf numFmtId="49" fontId="14" fillId="2" borderId="44" xfId="0" applyNumberFormat="1" applyFont="1" applyFill="1" applyBorder="1" applyAlignment="1">
      <alignment horizontal="left" vertical="center"/>
    </xf>
    <xf numFmtId="49" fontId="14" fillId="15" borderId="38" xfId="0" applyNumberFormat="1" applyFont="1" applyFill="1" applyBorder="1" applyAlignment="1">
      <alignment horizontal="left" vertical="center"/>
    </xf>
    <xf numFmtId="49" fontId="27" fillId="2" borderId="38" xfId="0" applyNumberFormat="1" applyFont="1" applyFill="1" applyBorder="1" applyAlignment="1">
      <alignment horizontal="left" vertical="center"/>
    </xf>
    <xf numFmtId="44" fontId="14" fillId="2" borderId="5" xfId="0" applyNumberFormat="1" applyFont="1" applyFill="1" applyBorder="1" applyAlignment="1">
      <alignment horizontal="left" vertical="center" wrapText="1"/>
    </xf>
    <xf numFmtId="49" fontId="14" fillId="2" borderId="25" xfId="0" applyNumberFormat="1" applyFont="1" applyFill="1" applyBorder="1" applyAlignment="1">
      <alignment vertical="center"/>
    </xf>
    <xf numFmtId="49" fontId="14" fillId="2" borderId="5" xfId="0" applyNumberFormat="1" applyFont="1" applyFill="1" applyBorder="1" applyAlignment="1">
      <alignment horizontal="left" vertical="center"/>
    </xf>
    <xf numFmtId="49" fontId="14" fillId="2" borderId="6" xfId="0" applyNumberFormat="1" applyFont="1" applyFill="1" applyBorder="1" applyAlignment="1">
      <alignment horizontal="left" vertical="center"/>
    </xf>
    <xf numFmtId="49" fontId="27" fillId="15" borderId="38" xfId="0" applyNumberFormat="1" applyFont="1" applyFill="1" applyBorder="1" applyAlignment="1">
      <alignment horizontal="left" vertical="center"/>
    </xf>
    <xf numFmtId="44" fontId="14" fillId="15" borderId="5" xfId="0" applyNumberFormat="1" applyFont="1" applyFill="1" applyBorder="1" applyAlignment="1">
      <alignment horizontal="left" vertical="center" wrapText="1"/>
    </xf>
    <xf numFmtId="49" fontId="14" fillId="20" borderId="1" xfId="0" applyNumberFormat="1" applyFont="1" applyFill="1" applyBorder="1" applyAlignment="1" applyProtection="1">
      <alignment horizontal="left" vertical="center"/>
      <protection locked="0"/>
    </xf>
    <xf numFmtId="44" fontId="34" fillId="11" borderId="6" xfId="0" applyNumberFormat="1" applyFont="1" applyFill="1" applyBorder="1" applyAlignment="1">
      <alignment vertical="center"/>
    </xf>
    <xf numFmtId="44" fontId="34" fillId="11" borderId="6" xfId="0" applyNumberFormat="1" applyFont="1" applyFill="1" applyBorder="1" applyAlignment="1">
      <alignment horizontal="center" vertical="center"/>
    </xf>
    <xf numFmtId="0" fontId="50" fillId="0" borderId="0" xfId="0" applyFont="1" applyAlignment="1" applyProtection="1">
      <alignment horizontal="justify" wrapText="1"/>
      <protection locked="0"/>
    </xf>
    <xf numFmtId="0" fontId="0" fillId="0" borderId="6" xfId="0" applyBorder="1" applyAlignment="1">
      <alignment horizontal="justify"/>
    </xf>
    <xf numFmtId="0" fontId="12" fillId="20" borderId="8" xfId="0" applyFont="1" applyFill="1" applyBorder="1" applyAlignment="1" applyProtection="1">
      <alignment horizontal="justify"/>
      <protection locked="0"/>
    </xf>
    <xf numFmtId="0" fontId="9" fillId="20" borderId="6" xfId="0" applyFont="1" applyFill="1" applyBorder="1" applyAlignment="1" applyProtection="1">
      <alignment horizontal="justify"/>
      <protection locked="0"/>
    </xf>
    <xf numFmtId="0" fontId="9" fillId="11" borderId="0" xfId="0" applyFont="1" applyFill="1" applyAlignment="1" applyProtection="1">
      <alignment horizontal="justify"/>
      <protection locked="0"/>
    </xf>
    <xf numFmtId="0" fontId="12" fillId="0" borderId="0" xfId="0" applyFont="1" applyAlignment="1">
      <alignment horizontal="justify" wrapText="1"/>
    </xf>
    <xf numFmtId="0" fontId="0" fillId="0" borderId="0" xfId="0" applyAlignment="1">
      <alignment horizontal="justify" wrapText="1"/>
    </xf>
    <xf numFmtId="0" fontId="0" fillId="0" borderId="0" xfId="0" applyAlignment="1" applyProtection="1">
      <alignment horizontal="justify" wrapText="1"/>
      <protection locked="0"/>
    </xf>
    <xf numFmtId="0" fontId="13" fillId="18" borderId="21" xfId="0" applyFont="1" applyFill="1" applyBorder="1" applyAlignment="1" applyProtection="1">
      <alignment horizontal="justify" wrapText="1"/>
      <protection locked="0"/>
    </xf>
    <xf numFmtId="0" fontId="27" fillId="0" borderId="2" xfId="0" applyFont="1" applyBorder="1" applyAlignment="1">
      <alignment horizontal="justify"/>
    </xf>
    <xf numFmtId="49" fontId="27" fillId="15" borderId="1" xfId="8" applyNumberFormat="1" applyFont="1" applyFill="1" applyBorder="1" applyAlignment="1">
      <alignment horizontal="justify" wrapText="1" shrinkToFit="1"/>
    </xf>
    <xf numFmtId="49" fontId="27" fillId="0" borderId="1" xfId="8" applyNumberFormat="1" applyFont="1" applyBorder="1" applyAlignment="1">
      <alignment horizontal="justify" wrapText="1" shrinkToFit="1"/>
    </xf>
    <xf numFmtId="0" fontId="14" fillId="0" borderId="1" xfId="0" applyFont="1" applyBorder="1" applyAlignment="1">
      <alignment horizontal="justify"/>
    </xf>
    <xf numFmtId="0" fontId="14" fillId="0" borderId="21" xfId="0" applyFont="1" applyBorder="1" applyAlignment="1">
      <alignment horizontal="justify"/>
    </xf>
    <xf numFmtId="0" fontId="0" fillId="0" borderId="0" xfId="0" applyAlignment="1" applyProtection="1">
      <alignment horizontal="justify"/>
      <protection locked="0"/>
    </xf>
    <xf numFmtId="0" fontId="14" fillId="0" borderId="1" xfId="0" applyFont="1" applyBorder="1" applyAlignment="1">
      <alignment wrapText="1"/>
    </xf>
    <xf numFmtId="0" fontId="10" fillId="0" borderId="0" xfId="0" applyFont="1" applyAlignment="1">
      <alignment horizontal="center" vertical="center"/>
    </xf>
    <xf numFmtId="0" fontId="31" fillId="0" borderId="34"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4" fillId="0" borderId="5"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6" xfId="0" applyFont="1" applyFill="1" applyBorder="1" applyAlignment="1">
      <alignment horizontal="center" vertical="center"/>
    </xf>
    <xf numFmtId="0" fontId="13" fillId="14" borderId="26"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34" fillId="14" borderId="1" xfId="0" applyFont="1" applyFill="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0" fontId="9" fillId="0" borderId="0" xfId="0" applyFont="1" applyAlignment="1">
      <alignment horizontal="left" vertical="top" wrapText="1"/>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5"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0" xfId="0" applyFont="1" applyFill="1" applyBorder="1" applyAlignment="1">
      <alignment horizontal="center" vertical="center" wrapText="1"/>
    </xf>
    <xf numFmtId="0" fontId="5" fillId="18" borderId="31" xfId="0" applyFont="1" applyFill="1" applyBorder="1" applyAlignment="1">
      <alignment horizontal="center" vertical="center" wrapText="1"/>
    </xf>
    <xf numFmtId="0" fontId="5" fillId="18" borderId="32"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6" xfId="0" applyFont="1" applyFill="1" applyBorder="1" applyAlignment="1">
      <alignment horizontal="center" vertical="center" wrapText="1"/>
    </xf>
    <xf numFmtId="0" fontId="5" fillId="14" borderId="30" xfId="0" applyFont="1" applyFill="1" applyBorder="1" applyAlignment="1" applyProtection="1">
      <alignment horizontal="center" vertical="center" wrapText="1"/>
      <protection locked="0"/>
    </xf>
    <xf numFmtId="0" fontId="5" fillId="14" borderId="31" xfId="0" applyFont="1" applyFill="1" applyBorder="1" applyAlignment="1" applyProtection="1">
      <alignment horizontal="center" vertical="center" wrapText="1"/>
      <protection locked="0"/>
    </xf>
    <xf numFmtId="0" fontId="5" fillId="14" borderId="32" xfId="0" applyFont="1" applyFill="1" applyBorder="1" applyAlignment="1" applyProtection="1">
      <alignment horizontal="center" vertical="center" wrapText="1"/>
      <protection locked="0"/>
    </xf>
    <xf numFmtId="0" fontId="5" fillId="14" borderId="25"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6"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top" wrapText="1"/>
    </xf>
    <xf numFmtId="0" fontId="5" fillId="14" borderId="35" xfId="0" applyFont="1" applyFill="1" applyBorder="1" applyAlignment="1">
      <alignment horizontal="center" vertical="center" wrapText="1"/>
    </xf>
    <xf numFmtId="0" fontId="5" fillId="14" borderId="36" xfId="0" applyFont="1" applyFill="1" applyBorder="1" applyAlignment="1">
      <alignment horizontal="center" vertical="center" wrapText="1"/>
    </xf>
    <xf numFmtId="0" fontId="5" fillId="14" borderId="37" xfId="0" applyFont="1" applyFill="1" applyBorder="1" applyAlignment="1">
      <alignment horizontal="center" vertical="center" wrapText="1"/>
    </xf>
    <xf numFmtId="0" fontId="5" fillId="14" borderId="43"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4" xfId="0" applyFont="1" applyFill="1" applyBorder="1" applyAlignment="1">
      <alignment horizontal="center" vertical="center" wrapText="1"/>
    </xf>
    <xf numFmtId="0" fontId="5" fillId="5" borderId="35"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7" fillId="0" borderId="0" xfId="0" applyFont="1" applyAlignment="1">
      <alignment horizontal="center" vertical="top"/>
    </xf>
    <xf numFmtId="0" fontId="20" fillId="0" borderId="3" xfId="0" applyFont="1" applyBorder="1" applyAlignment="1">
      <alignment horizontal="left" vertical="top"/>
    </xf>
    <xf numFmtId="0" fontId="20" fillId="0" borderId="12" xfId="0" applyFont="1" applyBorder="1" applyAlignment="1">
      <alignment horizontal="left" vertical="top"/>
    </xf>
    <xf numFmtId="0" fontId="12" fillId="6" borderId="3" xfId="0" applyFont="1" applyFill="1" applyBorder="1" applyAlignment="1">
      <alignment horizontal="left" vertical="top" wrapText="1"/>
    </xf>
    <xf numFmtId="0" fontId="12" fillId="6" borderId="15" xfId="0" applyFont="1" applyFill="1" applyBorder="1" applyAlignment="1">
      <alignment horizontal="left" vertical="top" wrapText="1"/>
    </xf>
    <xf numFmtId="0" fontId="9" fillId="7" borderId="3" xfId="0" applyFont="1" applyFill="1" applyBorder="1" applyAlignment="1">
      <alignment horizontal="left" vertical="top" wrapText="1"/>
    </xf>
    <xf numFmtId="0" fontId="7" fillId="0" borderId="0" xfId="0" applyFont="1" applyAlignment="1">
      <alignment horizontal="center" wrapText="1"/>
    </xf>
    <xf numFmtId="0" fontId="17" fillId="9" borderId="3" xfId="0" applyFont="1" applyFill="1" applyBorder="1" applyAlignment="1">
      <alignment horizontal="left" vertical="center"/>
    </xf>
    <xf numFmtId="0" fontId="0" fillId="0" borderId="3" xfId="0" applyBorder="1" applyAlignment="1" applyProtection="1">
      <alignment horizontal="left" vertical="top"/>
      <protection locked="0"/>
    </xf>
    <xf numFmtId="0" fontId="17" fillId="10" borderId="12"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24" fillId="0" borderId="0" xfId="0" applyFont="1" applyAlignment="1">
      <alignment horizontal="left" vertical="top" wrapText="1"/>
    </xf>
    <xf numFmtId="0" fontId="25" fillId="0" borderId="0" xfId="0" applyFont="1" applyAlignment="1">
      <alignment horizontal="left" vertical="top" wrapText="1"/>
    </xf>
    <xf numFmtId="0" fontId="17" fillId="10" borderId="3" xfId="0" applyFont="1" applyFill="1" applyBorder="1" applyAlignment="1">
      <alignment horizontal="left" vertical="center" wrapText="1"/>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0">
    <dxf>
      <fill>
        <patternFill>
          <bgColor theme="1"/>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ont>
        <color rgb="FFFF0000"/>
      </font>
    </dxf>
    <dxf>
      <fill>
        <patternFill>
          <bgColor rgb="FFFFFFCC"/>
        </patternFill>
      </fill>
    </dxf>
    <dxf>
      <font>
        <color rgb="FFFF0000"/>
      </font>
    </dxf>
    <dxf>
      <fill>
        <patternFill>
          <bgColor rgb="FFFFFFCC"/>
        </patternFill>
      </fill>
    </dxf>
    <dxf>
      <font>
        <color rgb="FFFF0000"/>
      </font>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5546875" defaultRowHeight="15" x14ac:dyDescent="0.25"/>
  <cols>
    <col min="1" max="1" width="0.7109375" style="58" customWidth="1"/>
    <col min="2" max="2" width="19.85546875" style="58" customWidth="1"/>
    <col min="3" max="3" width="38.42578125" style="58" customWidth="1"/>
    <col min="4" max="5" width="12.140625" style="140" customWidth="1"/>
    <col min="6" max="7" width="12.140625" style="58" customWidth="1"/>
    <col min="8" max="8" width="12.140625" style="141" customWidth="1"/>
    <col min="9" max="9" width="12.140625" style="58" customWidth="1"/>
    <col min="10" max="10" width="12.140625" style="141" customWidth="1"/>
    <col min="11" max="12" width="12.140625" style="58" customWidth="1"/>
    <col min="13" max="14" width="12.140625" style="58" hidden="1" customWidth="1"/>
    <col min="15" max="18" width="12.140625" style="58" customWidth="1"/>
    <col min="19" max="20" width="12.140625" style="58" hidden="1" customWidth="1"/>
    <col min="21" max="21" width="45.42578125" style="58" customWidth="1"/>
    <col min="22" max="16384" width="8.85546875" style="58"/>
  </cols>
  <sheetData>
    <row r="1" spans="2:21" ht="22.5" x14ac:dyDescent="0.25">
      <c r="B1" s="59" t="s">
        <v>277</v>
      </c>
      <c r="C1" s="60"/>
    </row>
    <row r="2" spans="2:21" ht="14.45" customHeight="1" x14ac:dyDescent="0.25">
      <c r="B2" s="89"/>
      <c r="C2" s="61"/>
      <c r="D2" s="142"/>
      <c r="E2" s="142"/>
    </row>
    <row r="3" spans="2:21" x14ac:dyDescent="0.25">
      <c r="B3" s="63" t="s">
        <v>267</v>
      </c>
      <c r="C3" s="87"/>
      <c r="D3" s="117"/>
      <c r="E3" s="117" t="s">
        <v>0</v>
      </c>
      <c r="F3" s="89"/>
    </row>
    <row r="4" spans="2:21" x14ac:dyDescent="0.25">
      <c r="B4" s="63" t="s">
        <v>1</v>
      </c>
      <c r="C4" s="90"/>
      <c r="D4" s="117"/>
      <c r="E4" s="117" t="s">
        <v>2</v>
      </c>
      <c r="F4" s="89"/>
    </row>
    <row r="5" spans="2:21" x14ac:dyDescent="0.25">
      <c r="B5" s="20" t="s">
        <v>3</v>
      </c>
      <c r="C5" s="137"/>
      <c r="D5" s="150"/>
      <c r="E5" s="150" t="s">
        <v>4</v>
      </c>
      <c r="F5" s="150"/>
    </row>
    <row r="6" spans="2:21" x14ac:dyDescent="0.25">
      <c r="B6" s="124" t="s">
        <v>5</v>
      </c>
      <c r="C6" s="138"/>
      <c r="D6" s="149"/>
      <c r="E6" s="19" t="s">
        <v>215</v>
      </c>
      <c r="F6" s="149"/>
    </row>
    <row r="7" spans="2:21" x14ac:dyDescent="0.25">
      <c r="B7" s="124" t="s">
        <v>6</v>
      </c>
      <c r="C7" s="138"/>
      <c r="D7" s="149"/>
      <c r="E7" s="117" t="s">
        <v>7</v>
      </c>
      <c r="F7" s="149"/>
    </row>
    <row r="8" spans="2:21" s="72" customFormat="1" x14ac:dyDescent="0.25">
      <c r="D8" s="143"/>
      <c r="E8" s="117"/>
      <c r="H8" s="144"/>
      <c r="J8" s="144"/>
    </row>
    <row r="9" spans="2:21" s="72" customFormat="1" ht="15.75" x14ac:dyDescent="0.25">
      <c r="B9" s="312" t="s">
        <v>8</v>
      </c>
      <c r="D9" s="143"/>
      <c r="E9" s="143"/>
      <c r="H9" s="144"/>
      <c r="J9" s="144"/>
    </row>
    <row r="10" spans="2:21" ht="60.75" customHeight="1" x14ac:dyDescent="0.25">
      <c r="B10" s="190" t="s">
        <v>9</v>
      </c>
      <c r="C10" s="190" t="s">
        <v>10</v>
      </c>
      <c r="D10" s="234" t="s">
        <v>11</v>
      </c>
      <c r="E10" s="235" t="s">
        <v>12</v>
      </c>
      <c r="F10" s="168" t="s">
        <v>216</v>
      </c>
      <c r="G10" s="127" t="s">
        <v>13</v>
      </c>
      <c r="H10" s="127" t="s">
        <v>313</v>
      </c>
      <c r="I10" s="236" t="s">
        <v>14</v>
      </c>
      <c r="J10" s="127" t="s">
        <v>15</v>
      </c>
      <c r="K10" s="148" t="s">
        <v>16</v>
      </c>
      <c r="L10" s="190" t="s">
        <v>17</v>
      </c>
      <c r="M10" s="190" t="s">
        <v>18</v>
      </c>
      <c r="N10" s="190" t="s">
        <v>19</v>
      </c>
      <c r="O10" s="125" t="s">
        <v>20</v>
      </c>
      <c r="P10" s="127" t="s">
        <v>21</v>
      </c>
      <c r="Q10" s="190" t="s">
        <v>22</v>
      </c>
      <c r="R10" s="190" t="s">
        <v>23</v>
      </c>
      <c r="S10" s="190" t="s">
        <v>24</v>
      </c>
      <c r="T10" s="190" t="s">
        <v>25</v>
      </c>
      <c r="U10" s="127" t="s">
        <v>26</v>
      </c>
    </row>
    <row r="11" spans="2:21" x14ac:dyDescent="0.25">
      <c r="B11" s="294" t="s">
        <v>27</v>
      </c>
      <c r="C11" s="214" t="s">
        <v>28</v>
      </c>
      <c r="D11" s="295">
        <v>24</v>
      </c>
      <c r="E11" s="295">
        <v>100</v>
      </c>
      <c r="F11" s="295">
        <v>100</v>
      </c>
      <c r="G11" s="212">
        <v>100</v>
      </c>
      <c r="H11" s="212">
        <v>15</v>
      </c>
      <c r="I11" s="296">
        <v>1</v>
      </c>
      <c r="J11" s="212">
        <v>0</v>
      </c>
      <c r="K11" s="212">
        <v>0</v>
      </c>
      <c r="L11" s="212">
        <f>G11+H11+J11+K11</f>
        <v>115</v>
      </c>
      <c r="M11" s="212">
        <f>G11+H11+J11</f>
        <v>115</v>
      </c>
      <c r="N11" s="212">
        <f>L11-M11</f>
        <v>0</v>
      </c>
      <c r="O11" s="219">
        <v>100</v>
      </c>
      <c r="P11" s="212">
        <v>0</v>
      </c>
      <c r="Q11" s="212">
        <f>O11+P11</f>
        <v>100</v>
      </c>
      <c r="R11" s="212">
        <f t="shared" ref="R11:R30" si="0">(D11*L11)+Q11</f>
        <v>2860</v>
      </c>
      <c r="S11" s="212">
        <f t="shared" ref="S11:S30" si="1">(D11*M11)+Q11</f>
        <v>2860</v>
      </c>
      <c r="T11" s="212">
        <f>R11-S11</f>
        <v>0</v>
      </c>
      <c r="U11" s="297" t="s">
        <v>304</v>
      </c>
    </row>
    <row r="12" spans="2:21" x14ac:dyDescent="0.25">
      <c r="B12" s="294" t="s">
        <v>27</v>
      </c>
      <c r="C12" s="214" t="s">
        <v>28</v>
      </c>
      <c r="D12" s="295">
        <v>24</v>
      </c>
      <c r="E12" s="295">
        <v>200</v>
      </c>
      <c r="F12" s="298">
        <v>250</v>
      </c>
      <c r="G12" s="212">
        <v>200</v>
      </c>
      <c r="H12" s="212">
        <v>15</v>
      </c>
      <c r="I12" s="296">
        <v>1</v>
      </c>
      <c r="J12" s="212">
        <v>0</v>
      </c>
      <c r="K12" s="212">
        <v>0</v>
      </c>
      <c r="L12" s="212">
        <f>G12+H12+J12+K12</f>
        <v>215</v>
      </c>
      <c r="M12" s="212">
        <f>G12+H12+J12</f>
        <v>215</v>
      </c>
      <c r="N12" s="212">
        <f>L12-M12</f>
        <v>0</v>
      </c>
      <c r="O12" s="212">
        <v>100</v>
      </c>
      <c r="P12" s="212">
        <v>0</v>
      </c>
      <c r="Q12" s="212">
        <f>O12+P12</f>
        <v>100</v>
      </c>
      <c r="R12" s="212">
        <f t="shared" si="0"/>
        <v>5260</v>
      </c>
      <c r="S12" s="212">
        <f t="shared" si="1"/>
        <v>5260</v>
      </c>
      <c r="T12" s="212">
        <f>R12-S12</f>
        <v>0</v>
      </c>
      <c r="U12" s="297" t="s">
        <v>217</v>
      </c>
    </row>
    <row r="13" spans="2:21" x14ac:dyDescent="0.25">
      <c r="B13" s="428" t="s">
        <v>303</v>
      </c>
      <c r="C13" s="429" t="s">
        <v>303</v>
      </c>
      <c r="D13" s="430">
        <v>0</v>
      </c>
      <c r="E13" s="430">
        <v>0</v>
      </c>
      <c r="F13" s="430">
        <v>0</v>
      </c>
      <c r="G13" s="204">
        <v>0</v>
      </c>
      <c r="H13" s="204">
        <v>0</v>
      </c>
      <c r="I13" s="431">
        <v>0</v>
      </c>
      <c r="J13" s="204">
        <v>0</v>
      </c>
      <c r="K13" s="204">
        <v>0</v>
      </c>
      <c r="L13" s="204">
        <v>0</v>
      </c>
      <c r="M13" s="204">
        <f t="shared" ref="M13:M30" si="2">G13+H13+J13</f>
        <v>0</v>
      </c>
      <c r="N13" s="204">
        <f t="shared" ref="N13:N30" si="3">L13-M13</f>
        <v>0</v>
      </c>
      <c r="O13" s="432">
        <v>0</v>
      </c>
      <c r="P13" s="204">
        <v>0</v>
      </c>
      <c r="Q13" s="204">
        <v>0</v>
      </c>
      <c r="R13" s="204">
        <v>0</v>
      </c>
      <c r="S13" s="204">
        <f t="shared" si="1"/>
        <v>0</v>
      </c>
      <c r="T13" s="204">
        <f t="shared" ref="T13:T30" si="4">R13-S13</f>
        <v>0</v>
      </c>
      <c r="U13" s="429" t="s">
        <v>303</v>
      </c>
    </row>
    <row r="14" spans="2:21" x14ac:dyDescent="0.25">
      <c r="B14" s="128"/>
      <c r="C14" s="145"/>
      <c r="D14" s="146"/>
      <c r="E14" s="146"/>
      <c r="F14" s="341"/>
      <c r="G14" s="337"/>
      <c r="H14" s="337"/>
      <c r="I14" s="147"/>
      <c r="J14" s="337"/>
      <c r="K14" s="337"/>
      <c r="L14" s="97">
        <f t="shared" ref="L14:L30" si="5">G14+H14+J14+K14</f>
        <v>0</v>
      </c>
      <c r="M14" s="97">
        <f t="shared" si="2"/>
        <v>0</v>
      </c>
      <c r="N14" s="97">
        <f t="shared" si="3"/>
        <v>0</v>
      </c>
      <c r="O14" s="338"/>
      <c r="P14" s="337"/>
      <c r="Q14" s="97">
        <f t="shared" ref="Q14:Q30" si="6">O14+P14</f>
        <v>0</v>
      </c>
      <c r="R14" s="97">
        <f t="shared" si="0"/>
        <v>0</v>
      </c>
      <c r="S14" s="97">
        <f t="shared" si="1"/>
        <v>0</v>
      </c>
      <c r="T14" s="97">
        <f t="shared" si="4"/>
        <v>0</v>
      </c>
      <c r="U14" s="456"/>
    </row>
    <row r="15" spans="2:21" x14ac:dyDescent="0.25">
      <c r="B15" s="128"/>
      <c r="C15" s="145"/>
      <c r="D15" s="146"/>
      <c r="E15" s="146"/>
      <c r="F15" s="341"/>
      <c r="G15" s="337"/>
      <c r="H15" s="337"/>
      <c r="I15" s="147"/>
      <c r="J15" s="337"/>
      <c r="K15" s="337"/>
      <c r="L15" s="97">
        <f t="shared" ref="L15:L25" si="7">G15+H15+J15+K15</f>
        <v>0</v>
      </c>
      <c r="M15" s="97">
        <f t="shared" ref="M15:M25" si="8">G15+H15+J15</f>
        <v>0</v>
      </c>
      <c r="N15" s="97">
        <f t="shared" ref="N15:N25" si="9">L15-M15</f>
        <v>0</v>
      </c>
      <c r="O15" s="338"/>
      <c r="P15" s="337"/>
      <c r="Q15" s="97">
        <f t="shared" ref="Q15:Q25" si="10">O15+P15</f>
        <v>0</v>
      </c>
      <c r="R15" s="97">
        <f t="shared" si="0"/>
        <v>0</v>
      </c>
      <c r="S15" s="97">
        <f t="shared" si="1"/>
        <v>0</v>
      </c>
      <c r="T15" s="97">
        <f t="shared" ref="T15:T25" si="11">R15-S15</f>
        <v>0</v>
      </c>
      <c r="U15" s="456"/>
    </row>
    <row r="16" spans="2:21" x14ac:dyDescent="0.25">
      <c r="B16" s="128"/>
      <c r="C16" s="145"/>
      <c r="D16" s="146"/>
      <c r="E16" s="146"/>
      <c r="F16" s="341"/>
      <c r="G16" s="337"/>
      <c r="H16" s="337"/>
      <c r="I16" s="147"/>
      <c r="J16" s="337"/>
      <c r="K16" s="337"/>
      <c r="L16" s="97">
        <f t="shared" si="7"/>
        <v>0</v>
      </c>
      <c r="M16" s="97">
        <f t="shared" si="8"/>
        <v>0</v>
      </c>
      <c r="N16" s="97">
        <f t="shared" si="9"/>
        <v>0</v>
      </c>
      <c r="O16" s="338"/>
      <c r="P16" s="337"/>
      <c r="Q16" s="97">
        <f t="shared" si="10"/>
        <v>0</v>
      </c>
      <c r="R16" s="97">
        <f t="shared" si="0"/>
        <v>0</v>
      </c>
      <c r="S16" s="97">
        <f t="shared" si="1"/>
        <v>0</v>
      </c>
      <c r="T16" s="97">
        <f t="shared" si="11"/>
        <v>0</v>
      </c>
      <c r="U16" s="456"/>
    </row>
    <row r="17" spans="2:21" x14ac:dyDescent="0.25">
      <c r="B17" s="128"/>
      <c r="C17" s="145"/>
      <c r="D17" s="146"/>
      <c r="E17" s="146"/>
      <c r="F17" s="341"/>
      <c r="G17" s="337"/>
      <c r="H17" s="337"/>
      <c r="I17" s="147"/>
      <c r="J17" s="337"/>
      <c r="K17" s="337"/>
      <c r="L17" s="97">
        <f t="shared" si="7"/>
        <v>0</v>
      </c>
      <c r="M17" s="97">
        <f t="shared" si="8"/>
        <v>0</v>
      </c>
      <c r="N17" s="97">
        <f t="shared" si="9"/>
        <v>0</v>
      </c>
      <c r="O17" s="338"/>
      <c r="P17" s="337"/>
      <c r="Q17" s="97">
        <f t="shared" si="10"/>
        <v>0</v>
      </c>
      <c r="R17" s="97">
        <f t="shared" si="0"/>
        <v>0</v>
      </c>
      <c r="S17" s="97">
        <f t="shared" si="1"/>
        <v>0</v>
      </c>
      <c r="T17" s="97">
        <f t="shared" si="11"/>
        <v>0</v>
      </c>
      <c r="U17" s="456"/>
    </row>
    <row r="18" spans="2:21" x14ac:dyDescent="0.25">
      <c r="B18" s="128"/>
      <c r="C18" s="145"/>
      <c r="D18" s="146"/>
      <c r="E18" s="146"/>
      <c r="F18" s="341"/>
      <c r="G18" s="337"/>
      <c r="H18" s="337"/>
      <c r="I18" s="147"/>
      <c r="J18" s="337"/>
      <c r="K18" s="337"/>
      <c r="L18" s="97">
        <f t="shared" si="7"/>
        <v>0</v>
      </c>
      <c r="M18" s="97">
        <f t="shared" si="8"/>
        <v>0</v>
      </c>
      <c r="N18" s="97">
        <f t="shared" si="9"/>
        <v>0</v>
      </c>
      <c r="O18" s="338"/>
      <c r="P18" s="337"/>
      <c r="Q18" s="97">
        <f t="shared" si="10"/>
        <v>0</v>
      </c>
      <c r="R18" s="97">
        <f t="shared" si="0"/>
        <v>0</v>
      </c>
      <c r="S18" s="97">
        <f t="shared" si="1"/>
        <v>0</v>
      </c>
      <c r="T18" s="97">
        <f t="shared" si="11"/>
        <v>0</v>
      </c>
      <c r="U18" s="456"/>
    </row>
    <row r="19" spans="2:21" x14ac:dyDescent="0.25">
      <c r="B19" s="128"/>
      <c r="C19" s="145"/>
      <c r="D19" s="146"/>
      <c r="E19" s="146"/>
      <c r="F19" s="341"/>
      <c r="G19" s="337"/>
      <c r="H19" s="337"/>
      <c r="I19" s="147"/>
      <c r="J19" s="337"/>
      <c r="K19" s="337"/>
      <c r="L19" s="97">
        <f t="shared" si="7"/>
        <v>0</v>
      </c>
      <c r="M19" s="97">
        <f t="shared" si="8"/>
        <v>0</v>
      </c>
      <c r="N19" s="97">
        <f t="shared" si="9"/>
        <v>0</v>
      </c>
      <c r="O19" s="338"/>
      <c r="P19" s="337"/>
      <c r="Q19" s="97">
        <f t="shared" si="10"/>
        <v>0</v>
      </c>
      <c r="R19" s="97">
        <f t="shared" si="0"/>
        <v>0</v>
      </c>
      <c r="S19" s="97">
        <f t="shared" si="1"/>
        <v>0</v>
      </c>
      <c r="T19" s="97">
        <f t="shared" si="11"/>
        <v>0</v>
      </c>
      <c r="U19" s="456"/>
    </row>
    <row r="20" spans="2:21" x14ac:dyDescent="0.25">
      <c r="B20" s="128"/>
      <c r="C20" s="145"/>
      <c r="D20" s="146"/>
      <c r="E20" s="146"/>
      <c r="F20" s="341"/>
      <c r="G20" s="337"/>
      <c r="H20" s="337"/>
      <c r="I20" s="147"/>
      <c r="J20" s="337"/>
      <c r="K20" s="337"/>
      <c r="L20" s="97">
        <f t="shared" si="7"/>
        <v>0</v>
      </c>
      <c r="M20" s="97">
        <f t="shared" si="8"/>
        <v>0</v>
      </c>
      <c r="N20" s="97">
        <f t="shared" si="9"/>
        <v>0</v>
      </c>
      <c r="O20" s="338"/>
      <c r="P20" s="337"/>
      <c r="Q20" s="97">
        <f t="shared" si="10"/>
        <v>0</v>
      </c>
      <c r="R20" s="97">
        <f t="shared" si="0"/>
        <v>0</v>
      </c>
      <c r="S20" s="97">
        <f t="shared" si="1"/>
        <v>0</v>
      </c>
      <c r="T20" s="97">
        <f t="shared" si="11"/>
        <v>0</v>
      </c>
      <c r="U20" s="456"/>
    </row>
    <row r="21" spans="2:21" x14ac:dyDescent="0.25">
      <c r="B21" s="128"/>
      <c r="C21" s="145"/>
      <c r="D21" s="146"/>
      <c r="E21" s="146"/>
      <c r="F21" s="341"/>
      <c r="G21" s="337"/>
      <c r="H21" s="337"/>
      <c r="I21" s="147"/>
      <c r="J21" s="337"/>
      <c r="K21" s="337"/>
      <c r="L21" s="97">
        <f t="shared" si="7"/>
        <v>0</v>
      </c>
      <c r="M21" s="97">
        <f t="shared" si="8"/>
        <v>0</v>
      </c>
      <c r="N21" s="97">
        <f t="shared" si="9"/>
        <v>0</v>
      </c>
      <c r="O21" s="338"/>
      <c r="P21" s="337"/>
      <c r="Q21" s="97">
        <f t="shared" si="10"/>
        <v>0</v>
      </c>
      <c r="R21" s="97">
        <f t="shared" si="0"/>
        <v>0</v>
      </c>
      <c r="S21" s="97">
        <f t="shared" si="1"/>
        <v>0</v>
      </c>
      <c r="T21" s="97">
        <f t="shared" si="11"/>
        <v>0</v>
      </c>
      <c r="U21" s="456"/>
    </row>
    <row r="22" spans="2:21" x14ac:dyDescent="0.25">
      <c r="B22" s="128"/>
      <c r="C22" s="145"/>
      <c r="D22" s="146"/>
      <c r="E22" s="146"/>
      <c r="F22" s="341"/>
      <c r="G22" s="337"/>
      <c r="H22" s="337"/>
      <c r="I22" s="147"/>
      <c r="J22" s="337"/>
      <c r="K22" s="337"/>
      <c r="L22" s="97">
        <f t="shared" si="7"/>
        <v>0</v>
      </c>
      <c r="M22" s="97">
        <f t="shared" si="8"/>
        <v>0</v>
      </c>
      <c r="N22" s="97">
        <f t="shared" si="9"/>
        <v>0</v>
      </c>
      <c r="O22" s="338"/>
      <c r="P22" s="337"/>
      <c r="Q22" s="97">
        <f t="shared" si="10"/>
        <v>0</v>
      </c>
      <c r="R22" s="97">
        <f t="shared" si="0"/>
        <v>0</v>
      </c>
      <c r="S22" s="97">
        <f t="shared" si="1"/>
        <v>0</v>
      </c>
      <c r="T22" s="97">
        <f t="shared" si="11"/>
        <v>0</v>
      </c>
      <c r="U22" s="456"/>
    </row>
    <row r="23" spans="2:21" x14ac:dyDescent="0.25">
      <c r="B23" s="128"/>
      <c r="C23" s="145"/>
      <c r="D23" s="146"/>
      <c r="E23" s="146"/>
      <c r="F23" s="341"/>
      <c r="G23" s="337"/>
      <c r="H23" s="337"/>
      <c r="I23" s="147"/>
      <c r="J23" s="337"/>
      <c r="K23" s="337"/>
      <c r="L23" s="97">
        <f t="shared" si="7"/>
        <v>0</v>
      </c>
      <c r="M23" s="97">
        <f t="shared" si="8"/>
        <v>0</v>
      </c>
      <c r="N23" s="97">
        <f t="shared" si="9"/>
        <v>0</v>
      </c>
      <c r="O23" s="338"/>
      <c r="P23" s="337"/>
      <c r="Q23" s="97">
        <f t="shared" si="10"/>
        <v>0</v>
      </c>
      <c r="R23" s="97">
        <f t="shared" si="0"/>
        <v>0</v>
      </c>
      <c r="S23" s="97">
        <f t="shared" si="1"/>
        <v>0</v>
      </c>
      <c r="T23" s="97">
        <f t="shared" si="11"/>
        <v>0</v>
      </c>
      <c r="U23" s="456"/>
    </row>
    <row r="24" spans="2:21" x14ac:dyDescent="0.25">
      <c r="B24" s="128"/>
      <c r="C24" s="145"/>
      <c r="D24" s="146"/>
      <c r="E24" s="146"/>
      <c r="F24" s="341"/>
      <c r="G24" s="337"/>
      <c r="H24" s="337"/>
      <c r="I24" s="147"/>
      <c r="J24" s="337"/>
      <c r="K24" s="337"/>
      <c r="L24" s="97">
        <f t="shared" si="7"/>
        <v>0</v>
      </c>
      <c r="M24" s="97">
        <f t="shared" si="8"/>
        <v>0</v>
      </c>
      <c r="N24" s="97">
        <f t="shared" si="9"/>
        <v>0</v>
      </c>
      <c r="O24" s="338"/>
      <c r="P24" s="337"/>
      <c r="Q24" s="97">
        <f t="shared" si="10"/>
        <v>0</v>
      </c>
      <c r="R24" s="97">
        <f t="shared" si="0"/>
        <v>0</v>
      </c>
      <c r="S24" s="97">
        <f t="shared" si="1"/>
        <v>0</v>
      </c>
      <c r="T24" s="97">
        <f t="shared" si="11"/>
        <v>0</v>
      </c>
      <c r="U24" s="456"/>
    </row>
    <row r="25" spans="2:21" x14ac:dyDescent="0.25">
      <c r="B25" s="128"/>
      <c r="C25" s="145"/>
      <c r="D25" s="146"/>
      <c r="E25" s="146"/>
      <c r="F25" s="341"/>
      <c r="G25" s="337"/>
      <c r="H25" s="337"/>
      <c r="I25" s="147"/>
      <c r="J25" s="337"/>
      <c r="K25" s="337"/>
      <c r="L25" s="97">
        <f t="shared" si="7"/>
        <v>0</v>
      </c>
      <c r="M25" s="97">
        <f t="shared" si="8"/>
        <v>0</v>
      </c>
      <c r="N25" s="97">
        <f t="shared" si="9"/>
        <v>0</v>
      </c>
      <c r="O25" s="338"/>
      <c r="P25" s="337"/>
      <c r="Q25" s="97">
        <f t="shared" si="10"/>
        <v>0</v>
      </c>
      <c r="R25" s="97">
        <f t="shared" si="0"/>
        <v>0</v>
      </c>
      <c r="S25" s="97">
        <f t="shared" si="1"/>
        <v>0</v>
      </c>
      <c r="T25" s="97">
        <f t="shared" si="11"/>
        <v>0</v>
      </c>
      <c r="U25" s="456"/>
    </row>
    <row r="26" spans="2:21" x14ac:dyDescent="0.25">
      <c r="B26" s="128"/>
      <c r="C26" s="145"/>
      <c r="D26" s="146"/>
      <c r="E26" s="146"/>
      <c r="F26" s="341"/>
      <c r="G26" s="337"/>
      <c r="H26" s="337"/>
      <c r="I26" s="147"/>
      <c r="J26" s="337"/>
      <c r="K26" s="337"/>
      <c r="L26" s="97">
        <f t="shared" si="5"/>
        <v>0</v>
      </c>
      <c r="M26" s="97">
        <f t="shared" si="2"/>
        <v>0</v>
      </c>
      <c r="N26" s="97">
        <f t="shared" si="3"/>
        <v>0</v>
      </c>
      <c r="O26" s="338"/>
      <c r="P26" s="337"/>
      <c r="Q26" s="97">
        <f t="shared" si="6"/>
        <v>0</v>
      </c>
      <c r="R26" s="97">
        <f t="shared" si="0"/>
        <v>0</v>
      </c>
      <c r="S26" s="97">
        <f t="shared" si="1"/>
        <v>0</v>
      </c>
      <c r="T26" s="97">
        <f t="shared" si="4"/>
        <v>0</v>
      </c>
      <c r="U26" s="456"/>
    </row>
    <row r="27" spans="2:21" x14ac:dyDescent="0.25">
      <c r="B27" s="128"/>
      <c r="C27" s="145"/>
      <c r="D27" s="146"/>
      <c r="E27" s="146"/>
      <c r="F27" s="341"/>
      <c r="G27" s="337"/>
      <c r="H27" s="337"/>
      <c r="I27" s="147"/>
      <c r="J27" s="337"/>
      <c r="K27" s="337"/>
      <c r="L27" s="97">
        <f t="shared" si="5"/>
        <v>0</v>
      </c>
      <c r="M27" s="97">
        <f t="shared" si="2"/>
        <v>0</v>
      </c>
      <c r="N27" s="97">
        <f t="shared" si="3"/>
        <v>0</v>
      </c>
      <c r="O27" s="338"/>
      <c r="P27" s="337"/>
      <c r="Q27" s="97">
        <f t="shared" si="6"/>
        <v>0</v>
      </c>
      <c r="R27" s="97">
        <f t="shared" si="0"/>
        <v>0</v>
      </c>
      <c r="S27" s="97">
        <f t="shared" si="1"/>
        <v>0</v>
      </c>
      <c r="T27" s="97">
        <f t="shared" si="4"/>
        <v>0</v>
      </c>
      <c r="U27" s="456"/>
    </row>
    <row r="28" spans="2:21" x14ac:dyDescent="0.25">
      <c r="B28" s="128"/>
      <c r="C28" s="145"/>
      <c r="D28" s="146"/>
      <c r="E28" s="146"/>
      <c r="F28" s="341"/>
      <c r="G28" s="337"/>
      <c r="H28" s="337"/>
      <c r="I28" s="147"/>
      <c r="J28" s="337"/>
      <c r="K28" s="337"/>
      <c r="L28" s="97">
        <f t="shared" si="5"/>
        <v>0</v>
      </c>
      <c r="M28" s="97">
        <f t="shared" si="2"/>
        <v>0</v>
      </c>
      <c r="N28" s="97">
        <f t="shared" si="3"/>
        <v>0</v>
      </c>
      <c r="O28" s="338"/>
      <c r="P28" s="337"/>
      <c r="Q28" s="97">
        <f t="shared" si="6"/>
        <v>0</v>
      </c>
      <c r="R28" s="97">
        <f t="shared" si="0"/>
        <v>0</v>
      </c>
      <c r="S28" s="97">
        <f t="shared" si="1"/>
        <v>0</v>
      </c>
      <c r="T28" s="97">
        <f t="shared" si="4"/>
        <v>0</v>
      </c>
      <c r="U28" s="456"/>
    </row>
    <row r="29" spans="2:21" x14ac:dyDescent="0.25">
      <c r="B29" s="128"/>
      <c r="C29" s="145"/>
      <c r="D29" s="146"/>
      <c r="E29" s="146"/>
      <c r="F29" s="341"/>
      <c r="G29" s="337"/>
      <c r="H29" s="337"/>
      <c r="I29" s="147"/>
      <c r="J29" s="337"/>
      <c r="K29" s="337"/>
      <c r="L29" s="97">
        <f t="shared" si="5"/>
        <v>0</v>
      </c>
      <c r="M29" s="97">
        <f t="shared" si="2"/>
        <v>0</v>
      </c>
      <c r="N29" s="97">
        <f t="shared" si="3"/>
        <v>0</v>
      </c>
      <c r="O29" s="338"/>
      <c r="P29" s="337"/>
      <c r="Q29" s="97">
        <f t="shared" si="6"/>
        <v>0</v>
      </c>
      <c r="R29" s="97">
        <f t="shared" si="0"/>
        <v>0</v>
      </c>
      <c r="S29" s="97">
        <f t="shared" si="1"/>
        <v>0</v>
      </c>
      <c r="T29" s="97">
        <f t="shared" si="4"/>
        <v>0</v>
      </c>
      <c r="U29" s="456"/>
    </row>
    <row r="30" spans="2:21" x14ac:dyDescent="0.25">
      <c r="B30" s="128"/>
      <c r="C30" s="145"/>
      <c r="D30" s="146"/>
      <c r="E30" s="146"/>
      <c r="F30" s="341"/>
      <c r="G30" s="337"/>
      <c r="H30" s="337"/>
      <c r="I30" s="147"/>
      <c r="J30" s="337"/>
      <c r="K30" s="337"/>
      <c r="L30" s="97">
        <f t="shared" si="5"/>
        <v>0</v>
      </c>
      <c r="M30" s="97">
        <f t="shared" si="2"/>
        <v>0</v>
      </c>
      <c r="N30" s="97">
        <f t="shared" si="3"/>
        <v>0</v>
      </c>
      <c r="O30" s="338"/>
      <c r="P30" s="337"/>
      <c r="Q30" s="97">
        <f t="shared" si="6"/>
        <v>0</v>
      </c>
      <c r="R30" s="97">
        <f t="shared" si="0"/>
        <v>0</v>
      </c>
      <c r="S30" s="97">
        <f t="shared" si="1"/>
        <v>0</v>
      </c>
      <c r="T30" s="97">
        <f t="shared" si="4"/>
        <v>0</v>
      </c>
      <c r="U30" s="456"/>
    </row>
    <row r="32" spans="2:21" x14ac:dyDescent="0.25">
      <c r="B32" s="124" t="s">
        <v>295</v>
      </c>
      <c r="C32" s="124"/>
      <c r="D32" s="336"/>
      <c r="E32" s="336"/>
      <c r="F32" s="357"/>
      <c r="G32" s="357"/>
      <c r="H32" s="358"/>
    </row>
    <row r="33" spans="2:8" x14ac:dyDescent="0.25">
      <c r="B33" s="124" t="s">
        <v>287</v>
      </c>
      <c r="C33" s="124"/>
      <c r="D33" s="336"/>
      <c r="E33" s="336"/>
      <c r="F33" s="357"/>
      <c r="G33" s="357"/>
      <c r="H33" s="358"/>
    </row>
    <row r="34" spans="2:8" x14ac:dyDescent="0.25">
      <c r="B34" s="124" t="s">
        <v>289</v>
      </c>
      <c r="C34" s="124"/>
      <c r="D34" s="336"/>
      <c r="E34" s="336"/>
      <c r="F34" s="357"/>
      <c r="G34" s="357"/>
      <c r="H34" s="358"/>
    </row>
  </sheetData>
  <sheetProtection formatCells="0" formatRows="0" insertColumns="0" insertRows="0" insertHyperlinks="0" sort="0" pivotTables="0"/>
  <conditionalFormatting sqref="C5:C7">
    <cfRule type="containsBlanks" dxfId="19" priority="3">
      <formula>LEN(TRIM(C5))=0</formula>
    </cfRule>
  </conditionalFormatting>
  <conditionalFormatting sqref="F13:F30">
    <cfRule type="cellIs" dxfId="18"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73"/>
  <sheetViews>
    <sheetView showGridLines="0" tabSelected="1" zoomScale="90" zoomScaleNormal="90" workbookViewId="0">
      <selection activeCell="U65" sqref="U65"/>
    </sheetView>
  </sheetViews>
  <sheetFormatPr defaultColWidth="8.85546875" defaultRowHeight="15" x14ac:dyDescent="0.25"/>
  <cols>
    <col min="1" max="1" width="1.140625" style="2" customWidth="1"/>
    <col min="2" max="2" width="20" style="2" customWidth="1"/>
    <col min="3" max="3" width="23.28515625" style="2" customWidth="1"/>
    <col min="4" max="4" width="23.28515625" style="473" customWidth="1"/>
    <col min="5" max="5" width="9.28515625" style="2" bestFit="1" customWidth="1"/>
    <col min="6" max="7" width="23.28515625" style="2" customWidth="1"/>
    <col min="8" max="8" width="15" style="2" customWidth="1"/>
    <col min="9" max="9" width="12.85546875" style="2" customWidth="1"/>
    <col min="10" max="12" width="14.85546875" style="2" hidden="1" customWidth="1"/>
    <col min="13" max="14" width="16.85546875" style="15" hidden="1" customWidth="1"/>
    <col min="15" max="15" width="7.42578125" style="2" customWidth="1"/>
    <col min="16" max="16" width="13.7109375" style="2" customWidth="1"/>
    <col min="17" max="17" width="7.42578125" style="2" customWidth="1"/>
    <col min="18" max="18" width="13.7109375" style="2" customWidth="1"/>
    <col min="19" max="19" width="7.42578125" style="2" customWidth="1"/>
    <col min="20" max="20" width="13.7109375" style="2" customWidth="1"/>
    <col min="21" max="21" width="7.42578125" style="2" customWidth="1"/>
    <col min="22" max="22" width="13.7109375" style="2" customWidth="1"/>
    <col min="23" max="23" width="7.42578125" style="2" hidden="1" customWidth="1"/>
    <col min="24" max="24" width="13.7109375" style="2" hidden="1" customWidth="1"/>
    <col min="25" max="25" width="7.42578125" style="2" hidden="1" customWidth="1"/>
    <col min="26" max="26" width="13.7109375" style="2" hidden="1" customWidth="1"/>
    <col min="27" max="16384" width="8.85546875" style="2"/>
  </cols>
  <sheetData>
    <row r="1" spans="2:19" s="335" customFormat="1" ht="19.5" x14ac:dyDescent="0.3">
      <c r="B1" s="332" t="s">
        <v>268</v>
      </c>
      <c r="C1" s="333"/>
      <c r="D1" s="459"/>
      <c r="E1" s="333"/>
      <c r="F1" s="333"/>
      <c r="G1" s="333"/>
      <c r="H1" s="333"/>
      <c r="I1" s="333"/>
      <c r="J1" s="333"/>
      <c r="K1" s="333"/>
      <c r="L1" s="333"/>
      <c r="M1" s="334"/>
      <c r="N1" s="334"/>
      <c r="O1" s="333"/>
      <c r="P1" s="333"/>
      <c r="Q1" s="333"/>
      <c r="R1" s="333"/>
      <c r="S1" s="333"/>
    </row>
    <row r="2" spans="2:19" x14ac:dyDescent="0.25">
      <c r="B2" s="20" t="s">
        <v>267</v>
      </c>
      <c r="C2" s="26" t="s">
        <v>314</v>
      </c>
      <c r="D2" s="460"/>
      <c r="H2" s="3"/>
      <c r="M2" s="4"/>
      <c r="N2" s="4"/>
      <c r="O2" s="5"/>
      <c r="P2" s="1"/>
      <c r="Q2" s="1"/>
      <c r="R2" s="1"/>
    </row>
    <row r="3" spans="2:19" x14ac:dyDescent="0.25">
      <c r="B3" s="34" t="s">
        <v>183</v>
      </c>
      <c r="C3" s="506">
        <v>228353</v>
      </c>
      <c r="D3" s="507"/>
      <c r="H3" s="3"/>
      <c r="I3" s="6"/>
      <c r="J3" s="6"/>
      <c r="K3" s="6"/>
      <c r="L3" s="6"/>
      <c r="M3" s="1"/>
      <c r="N3" s="1"/>
      <c r="O3" s="1"/>
      <c r="P3" s="1"/>
      <c r="Q3" s="1"/>
      <c r="R3" s="1"/>
    </row>
    <row r="4" spans="2:19" x14ac:dyDescent="0.25">
      <c r="B4" s="34" t="s">
        <v>153</v>
      </c>
      <c r="C4" s="506">
        <v>250000241</v>
      </c>
      <c r="D4" s="507"/>
      <c r="E4" s="1"/>
      <c r="F4" s="6"/>
      <c r="G4" s="1"/>
      <c r="H4" s="1"/>
      <c r="I4" s="1"/>
      <c r="J4" s="1"/>
      <c r="K4" s="1"/>
      <c r="L4" s="1"/>
      <c r="M4" s="1"/>
      <c r="N4" s="1"/>
    </row>
    <row r="5" spans="2:19" x14ac:dyDescent="0.25">
      <c r="B5" s="34" t="s">
        <v>154</v>
      </c>
      <c r="C5" s="347"/>
      <c r="D5" s="461"/>
      <c r="E5" s="1"/>
      <c r="F5" s="6"/>
      <c r="G5" s="1"/>
      <c r="H5" s="1"/>
      <c r="I5" s="1"/>
      <c r="J5" s="1"/>
      <c r="K5" s="1"/>
      <c r="L5" s="1"/>
      <c r="M5" s="1"/>
      <c r="N5" s="1"/>
    </row>
    <row r="6" spans="2:19" x14ac:dyDescent="0.25">
      <c r="B6" s="34" t="s">
        <v>155</v>
      </c>
      <c r="C6" s="347"/>
      <c r="D6" s="461"/>
      <c r="E6" s="1"/>
      <c r="F6" s="6"/>
      <c r="G6" s="1"/>
      <c r="H6" s="1"/>
      <c r="I6" s="1"/>
      <c r="J6" s="1"/>
      <c r="K6" s="1"/>
      <c r="L6" s="1"/>
      <c r="M6" s="1"/>
      <c r="N6" s="1"/>
    </row>
    <row r="7" spans="2:19" x14ac:dyDescent="0.25">
      <c r="B7" s="20" t="s">
        <v>157</v>
      </c>
      <c r="C7" s="348"/>
      <c r="D7" s="462"/>
      <c r="E7" s="1"/>
      <c r="F7" s="6"/>
      <c r="G7" s="1"/>
      <c r="H7" s="1"/>
      <c r="I7" s="1"/>
      <c r="J7" s="1"/>
      <c r="K7" s="1"/>
      <c r="L7" s="1"/>
      <c r="M7" s="1"/>
      <c r="N7" s="1"/>
    </row>
    <row r="8" spans="2:19" x14ac:dyDescent="0.25">
      <c r="B8" s="20" t="s">
        <v>158</v>
      </c>
      <c r="C8" s="349"/>
      <c r="D8" s="462"/>
      <c r="E8" s="1"/>
      <c r="F8" s="6"/>
      <c r="G8" s="1"/>
      <c r="H8" s="1"/>
      <c r="I8" s="1"/>
      <c r="J8" s="1"/>
      <c r="K8" s="1"/>
      <c r="L8" s="1"/>
      <c r="M8" s="1"/>
      <c r="N8" s="1"/>
    </row>
    <row r="9" spans="2:19" x14ac:dyDescent="0.25">
      <c r="B9" s="20" t="s">
        <v>159</v>
      </c>
      <c r="C9" s="348"/>
      <c r="D9" s="462"/>
      <c r="E9" s="1"/>
      <c r="F9" s="6"/>
      <c r="G9" s="1"/>
      <c r="H9" s="1"/>
      <c r="I9" s="1"/>
      <c r="J9" s="1"/>
      <c r="K9" s="1"/>
      <c r="L9" s="1"/>
      <c r="M9" s="1"/>
      <c r="N9" s="1"/>
    </row>
    <row r="10" spans="2:19" s="11" customFormat="1" x14ac:dyDescent="0.25">
      <c r="B10" s="20" t="s">
        <v>160</v>
      </c>
      <c r="C10" s="348"/>
      <c r="D10" s="462"/>
      <c r="E10" s="22"/>
      <c r="F10" s="7"/>
      <c r="G10" s="22"/>
      <c r="H10" s="7"/>
      <c r="I10" s="9"/>
      <c r="J10" s="9"/>
      <c r="K10" s="9"/>
      <c r="L10" s="9"/>
      <c r="M10" s="8"/>
      <c r="N10" s="8"/>
      <c r="O10" s="10"/>
      <c r="P10" s="9"/>
      <c r="Q10" s="9"/>
      <c r="R10" s="9"/>
      <c r="S10" s="9"/>
    </row>
    <row r="11" spans="2:19" s="33" customFormat="1" x14ac:dyDescent="0.25">
      <c r="B11" s="21"/>
      <c r="C11" s="28"/>
      <c r="D11" s="463"/>
      <c r="E11" s="35"/>
      <c r="F11" s="29"/>
      <c r="G11" s="35"/>
      <c r="H11" s="29"/>
      <c r="I11" s="30"/>
      <c r="J11" s="30"/>
      <c r="K11" s="30"/>
      <c r="L11" s="30"/>
      <c r="M11" s="31"/>
      <c r="N11" s="31"/>
      <c r="O11" s="32"/>
      <c r="P11" s="30"/>
      <c r="Q11" s="30"/>
      <c r="R11" s="30"/>
      <c r="S11" s="30"/>
    </row>
    <row r="12" spans="2:19" x14ac:dyDescent="0.25">
      <c r="B12" s="521" t="s">
        <v>162</v>
      </c>
      <c r="C12" s="522"/>
      <c r="D12" s="522"/>
      <c r="E12" s="522"/>
      <c r="F12" s="522"/>
      <c r="G12" s="522"/>
      <c r="H12" s="522"/>
      <c r="I12" s="23"/>
      <c r="J12" s="23"/>
      <c r="K12" s="23"/>
      <c r="L12" s="23"/>
      <c r="M12" s="24"/>
      <c r="N12" s="24"/>
      <c r="O12" s="24"/>
      <c r="P12" s="24"/>
      <c r="Q12" s="24"/>
      <c r="R12" s="25"/>
    </row>
    <row r="13" spans="2:19" s="282" customFormat="1" x14ac:dyDescent="0.25">
      <c r="B13" s="274" t="s">
        <v>163</v>
      </c>
      <c r="C13" s="275"/>
      <c r="D13" s="464"/>
      <c r="E13" s="275"/>
      <c r="F13" s="275"/>
      <c r="G13" s="275"/>
      <c r="H13" s="275"/>
      <c r="I13" s="275"/>
      <c r="J13" s="275"/>
      <c r="K13" s="275"/>
      <c r="L13" s="275"/>
      <c r="M13" s="276"/>
      <c r="N13" s="276"/>
      <c r="O13" s="276"/>
      <c r="P13" s="276"/>
      <c r="Q13" s="276"/>
      <c r="R13" s="281"/>
    </row>
    <row r="14" spans="2:19" s="282" customFormat="1" x14ac:dyDescent="0.25">
      <c r="B14" s="274" t="s">
        <v>164</v>
      </c>
      <c r="C14" s="275"/>
      <c r="D14" s="464"/>
      <c r="E14" s="275"/>
      <c r="F14" s="275"/>
      <c r="G14" s="275"/>
      <c r="H14" s="275"/>
      <c r="I14" s="275"/>
      <c r="J14" s="275"/>
      <c r="K14" s="275"/>
      <c r="L14" s="275"/>
      <c r="M14" s="276"/>
      <c r="N14" s="276"/>
      <c r="O14" s="276"/>
      <c r="P14" s="276"/>
      <c r="Q14" s="276"/>
      <c r="R14" s="281"/>
    </row>
    <row r="15" spans="2:19" s="282" customFormat="1" x14ac:dyDescent="0.25">
      <c r="B15" s="523" t="s">
        <v>165</v>
      </c>
      <c r="C15" s="523"/>
      <c r="D15" s="523"/>
      <c r="E15" s="523"/>
      <c r="F15" s="523"/>
      <c r="G15" s="523"/>
      <c r="H15" s="523"/>
      <c r="I15" s="523"/>
      <c r="J15" s="523"/>
      <c r="K15" s="523"/>
      <c r="L15" s="523"/>
      <c r="M15" s="523"/>
      <c r="N15" s="523"/>
      <c r="O15" s="131"/>
      <c r="P15" s="131"/>
      <c r="Q15" s="131"/>
    </row>
    <row r="16" spans="2:19" s="282" customFormat="1" x14ac:dyDescent="0.25">
      <c r="B16" s="17" t="s">
        <v>166</v>
      </c>
      <c r="C16" s="283"/>
      <c r="D16" s="465"/>
      <c r="E16" s="283"/>
      <c r="F16" s="283"/>
      <c r="G16" s="283"/>
      <c r="H16" s="283"/>
      <c r="I16" s="283"/>
      <c r="J16" s="283"/>
      <c r="K16" s="283"/>
      <c r="L16" s="283"/>
      <c r="M16" s="283"/>
      <c r="N16" s="283"/>
      <c r="O16" s="131"/>
      <c r="P16" s="131"/>
      <c r="Q16" s="131"/>
    </row>
    <row r="17" spans="2:26" ht="15.75" thickBot="1" x14ac:dyDescent="0.3">
      <c r="B17" s="16"/>
      <c r="C17" s="16"/>
      <c r="D17" s="466"/>
      <c r="E17" s="16"/>
      <c r="F17" s="16"/>
      <c r="G17" s="16"/>
      <c r="H17" s="16"/>
      <c r="I17" s="12"/>
      <c r="J17" s="12"/>
      <c r="K17" s="12"/>
      <c r="L17" s="12"/>
      <c r="M17" s="12"/>
      <c r="N17" s="12"/>
      <c r="O17" s="12"/>
    </row>
    <row r="18" spans="2:26" s="19" customFormat="1" x14ac:dyDescent="0.25">
      <c r="B18" s="515" t="s">
        <v>167</v>
      </c>
      <c r="C18" s="516"/>
      <c r="D18" s="516"/>
      <c r="E18" s="517"/>
      <c r="F18" s="530" t="s">
        <v>168</v>
      </c>
      <c r="G18" s="531"/>
      <c r="H18" s="531"/>
      <c r="I18" s="532"/>
      <c r="J18" s="524" t="s">
        <v>184</v>
      </c>
      <c r="K18" s="525"/>
      <c r="L18" s="525"/>
      <c r="M18" s="525"/>
      <c r="N18" s="526"/>
      <c r="O18" s="510" t="s">
        <v>185</v>
      </c>
      <c r="P18" s="511"/>
      <c r="Q18" s="511"/>
      <c r="R18" s="511"/>
      <c r="S18" s="511"/>
      <c r="T18" s="511"/>
      <c r="U18" s="511"/>
      <c r="V18" s="511"/>
      <c r="W18" s="511"/>
      <c r="X18" s="511"/>
      <c r="Y18" s="511"/>
      <c r="Z18" s="512"/>
    </row>
    <row r="19" spans="2:26" s="19" customFormat="1" x14ac:dyDescent="0.25">
      <c r="B19" s="518"/>
      <c r="C19" s="519"/>
      <c r="D19" s="519"/>
      <c r="E19" s="520"/>
      <c r="F19" s="533"/>
      <c r="G19" s="534"/>
      <c r="H19" s="534"/>
      <c r="I19" s="535"/>
      <c r="J19" s="527"/>
      <c r="K19" s="528"/>
      <c r="L19" s="528"/>
      <c r="M19" s="528"/>
      <c r="N19" s="529"/>
      <c r="O19" s="508" t="s">
        <v>401</v>
      </c>
      <c r="P19" s="509"/>
      <c r="Q19" s="513" t="s">
        <v>402</v>
      </c>
      <c r="R19" s="513"/>
      <c r="S19" s="513" t="s">
        <v>403</v>
      </c>
      <c r="T19" s="513"/>
      <c r="U19" s="513" t="s">
        <v>404</v>
      </c>
      <c r="V19" s="513"/>
      <c r="W19" s="513" t="s">
        <v>186</v>
      </c>
      <c r="X19" s="513"/>
      <c r="Y19" s="513" t="s">
        <v>187</v>
      </c>
      <c r="Z19" s="514"/>
    </row>
    <row r="20" spans="2:26" s="56" customFormat="1" ht="26.25" thickBot="1" x14ac:dyDescent="0.25">
      <c r="B20" s="404" t="s">
        <v>169</v>
      </c>
      <c r="C20" s="405" t="s">
        <v>170</v>
      </c>
      <c r="D20" s="467" t="s">
        <v>188</v>
      </c>
      <c r="E20" s="406" t="s">
        <v>171</v>
      </c>
      <c r="F20" s="345" t="s">
        <v>172</v>
      </c>
      <c r="G20" s="346" t="s">
        <v>189</v>
      </c>
      <c r="H20" s="346" t="s">
        <v>173</v>
      </c>
      <c r="I20" s="407" t="s">
        <v>190</v>
      </c>
      <c r="J20" s="273" t="s">
        <v>174</v>
      </c>
      <c r="K20" s="393" t="s">
        <v>175</v>
      </c>
      <c r="L20" s="285" t="s">
        <v>176</v>
      </c>
      <c r="M20" s="408" t="s">
        <v>191</v>
      </c>
      <c r="N20" s="406" t="s">
        <v>192</v>
      </c>
      <c r="O20" s="273" t="s">
        <v>193</v>
      </c>
      <c r="P20" s="393" t="s">
        <v>194</v>
      </c>
      <c r="Q20" s="393" t="s">
        <v>193</v>
      </c>
      <c r="R20" s="393" t="s">
        <v>194</v>
      </c>
      <c r="S20" s="393" t="s">
        <v>193</v>
      </c>
      <c r="T20" s="393" t="s">
        <v>194</v>
      </c>
      <c r="U20" s="393" t="s">
        <v>193</v>
      </c>
      <c r="V20" s="393" t="s">
        <v>194</v>
      </c>
      <c r="W20" s="393" t="s">
        <v>193</v>
      </c>
      <c r="X20" s="393" t="s">
        <v>194</v>
      </c>
      <c r="Y20" s="393" t="s">
        <v>193</v>
      </c>
      <c r="Z20" s="394" t="s">
        <v>194</v>
      </c>
    </row>
    <row r="21" spans="2:26" s="13" customFormat="1" ht="12.75" x14ac:dyDescent="0.2">
      <c r="B21" s="403" t="s">
        <v>296</v>
      </c>
      <c r="C21" s="391" t="s">
        <v>299</v>
      </c>
      <c r="D21" s="468" t="s">
        <v>300</v>
      </c>
      <c r="E21" s="409">
        <f t="shared" ref="E21:E22" si="0">O21+Q21+S21+U21+W21+Y21</f>
        <v>3</v>
      </c>
      <c r="F21" s="395" t="s">
        <v>297</v>
      </c>
      <c r="G21" s="396" t="s">
        <v>298</v>
      </c>
      <c r="H21" s="410" t="s">
        <v>301</v>
      </c>
      <c r="I21" s="411">
        <v>1</v>
      </c>
      <c r="J21" s="287">
        <v>0</v>
      </c>
      <c r="K21" s="286">
        <v>0</v>
      </c>
      <c r="L21" s="286">
        <v>0</v>
      </c>
      <c r="M21" s="286">
        <v>0</v>
      </c>
      <c r="N21" s="286">
        <v>0</v>
      </c>
      <c r="O21" s="412">
        <v>1</v>
      </c>
      <c r="P21" s="286" t="s">
        <v>302</v>
      </c>
      <c r="Q21" s="413">
        <v>0</v>
      </c>
      <c r="R21" s="286">
        <v>0</v>
      </c>
      <c r="S21" s="413">
        <v>1</v>
      </c>
      <c r="T21" s="286" t="s">
        <v>302</v>
      </c>
      <c r="U21" s="413">
        <v>0</v>
      </c>
      <c r="V21" s="286">
        <v>0</v>
      </c>
      <c r="W21" s="413">
        <v>0</v>
      </c>
      <c r="X21" s="286">
        <v>0</v>
      </c>
      <c r="Y21" s="413">
        <v>1</v>
      </c>
      <c r="Z21" s="414" t="s">
        <v>302</v>
      </c>
    </row>
    <row r="22" spans="2:26" s="13" customFormat="1" ht="12.75" x14ac:dyDescent="0.2">
      <c r="B22" s="392" t="s">
        <v>303</v>
      </c>
      <c r="C22" s="415" t="s">
        <v>303</v>
      </c>
      <c r="D22" s="469" t="s">
        <v>303</v>
      </c>
      <c r="E22" s="416">
        <f t="shared" si="0"/>
        <v>0</v>
      </c>
      <c r="F22" s="417" t="s">
        <v>303</v>
      </c>
      <c r="G22" s="418" t="s">
        <v>303</v>
      </c>
      <c r="H22" s="419">
        <v>0</v>
      </c>
      <c r="I22" s="420">
        <v>0</v>
      </c>
      <c r="J22" s="421">
        <v>0</v>
      </c>
      <c r="K22" s="422">
        <v>0</v>
      </c>
      <c r="L22" s="422">
        <v>0</v>
      </c>
      <c r="M22" s="422">
        <v>0</v>
      </c>
      <c r="N22" s="423">
        <v>0</v>
      </c>
      <c r="O22" s="424">
        <v>0</v>
      </c>
      <c r="P22" s="425">
        <v>0</v>
      </c>
      <c r="Q22" s="426">
        <v>0</v>
      </c>
      <c r="R22" s="425">
        <v>0</v>
      </c>
      <c r="S22" s="426">
        <v>0</v>
      </c>
      <c r="T22" s="425">
        <v>0</v>
      </c>
      <c r="U22" s="426">
        <v>0</v>
      </c>
      <c r="V22" s="425">
        <v>0</v>
      </c>
      <c r="W22" s="426">
        <v>0</v>
      </c>
      <c r="X22" s="425">
        <v>0</v>
      </c>
      <c r="Y22" s="426">
        <v>0</v>
      </c>
      <c r="Z22" s="427">
        <v>0</v>
      </c>
    </row>
    <row r="23" spans="2:26" s="13" customFormat="1" ht="25.5" x14ac:dyDescent="0.2">
      <c r="B23" s="36" t="s">
        <v>315</v>
      </c>
      <c r="C23" s="37" t="s">
        <v>316</v>
      </c>
      <c r="D23" s="470" t="s">
        <v>317</v>
      </c>
      <c r="E23" s="38">
        <v>400</v>
      </c>
      <c r="F23" s="397"/>
      <c r="G23" s="398"/>
      <c r="H23" s="350"/>
      <c r="I23" s="351"/>
      <c r="J23" s="287">
        <f t="shared" ref="J23:J67" si="1">H23-K23</f>
        <v>0</v>
      </c>
      <c r="K23" s="286">
        <f t="shared" ref="K23:K67" si="2">H23*I23</f>
        <v>0</v>
      </c>
      <c r="L23" s="292">
        <f t="shared" ref="L23:L67" si="3">E23*H23</f>
        <v>0</v>
      </c>
      <c r="M23" s="292">
        <f t="shared" ref="M23:M67" si="4">E23*J23</f>
        <v>0</v>
      </c>
      <c r="N23" s="39">
        <f t="shared" ref="N23:N67" si="5">E23*K23</f>
        <v>0</v>
      </c>
      <c r="O23" s="40">
        <v>100</v>
      </c>
      <c r="P23" s="41">
        <f t="shared" ref="P23:P67" si="6">H23*I23*O23</f>
        <v>0</v>
      </c>
      <c r="Q23" s="44">
        <v>100</v>
      </c>
      <c r="R23" s="41">
        <f t="shared" ref="R23:R67" si="7">H23*I23*Q23</f>
        <v>0</v>
      </c>
      <c r="S23" s="44">
        <v>100</v>
      </c>
      <c r="T23" s="41">
        <f t="shared" ref="T23:T67" si="8">H23*I23*S23</f>
        <v>0</v>
      </c>
      <c r="U23" s="44">
        <v>100</v>
      </c>
      <c r="V23" s="41">
        <f t="shared" ref="V23:V67" si="9">H23*I23*U23</f>
        <v>0</v>
      </c>
      <c r="W23" s="44"/>
      <c r="X23" s="41">
        <f t="shared" ref="X23:X67" si="10">H23*I23*W23</f>
        <v>0</v>
      </c>
      <c r="Y23" s="42"/>
      <c r="Z23" s="43">
        <f t="shared" ref="Z23:Z67" si="11">H23*I23*Y23</f>
        <v>0</v>
      </c>
    </row>
    <row r="24" spans="2:26" s="13" customFormat="1" ht="25.5" x14ac:dyDescent="0.2">
      <c r="B24" s="36" t="s">
        <v>315</v>
      </c>
      <c r="C24" s="37" t="s">
        <v>318</v>
      </c>
      <c r="D24" s="470" t="s">
        <v>319</v>
      </c>
      <c r="E24" s="38">
        <v>40</v>
      </c>
      <c r="F24" s="397"/>
      <c r="G24" s="398"/>
      <c r="H24" s="350"/>
      <c r="I24" s="351"/>
      <c r="J24" s="287">
        <f t="shared" si="1"/>
        <v>0</v>
      </c>
      <c r="K24" s="286">
        <f t="shared" si="2"/>
        <v>0</v>
      </c>
      <c r="L24" s="292">
        <f t="shared" si="3"/>
        <v>0</v>
      </c>
      <c r="M24" s="292">
        <f t="shared" si="4"/>
        <v>0</v>
      </c>
      <c r="N24" s="39">
        <f t="shared" si="5"/>
        <v>0</v>
      </c>
      <c r="O24" s="40">
        <v>10</v>
      </c>
      <c r="P24" s="41">
        <f t="shared" si="6"/>
        <v>0</v>
      </c>
      <c r="Q24" s="44">
        <v>10</v>
      </c>
      <c r="R24" s="41">
        <f t="shared" si="7"/>
        <v>0</v>
      </c>
      <c r="S24" s="44">
        <v>10</v>
      </c>
      <c r="T24" s="41">
        <f t="shared" si="8"/>
        <v>0</v>
      </c>
      <c r="U24" s="44">
        <v>10</v>
      </c>
      <c r="V24" s="41">
        <f t="shared" si="9"/>
        <v>0</v>
      </c>
      <c r="W24" s="44"/>
      <c r="X24" s="41">
        <f t="shared" si="10"/>
        <v>0</v>
      </c>
      <c r="Y24" s="42"/>
      <c r="Z24" s="43">
        <f t="shared" si="11"/>
        <v>0</v>
      </c>
    </row>
    <row r="25" spans="2:26" s="13" customFormat="1" ht="25.5" x14ac:dyDescent="0.2">
      <c r="B25" s="36" t="s">
        <v>296</v>
      </c>
      <c r="C25" s="37" t="s">
        <v>320</v>
      </c>
      <c r="D25" s="470" t="s">
        <v>321</v>
      </c>
      <c r="E25" s="38">
        <v>96</v>
      </c>
      <c r="F25" s="397"/>
      <c r="G25" s="398"/>
      <c r="H25" s="350"/>
      <c r="I25" s="351"/>
      <c r="J25" s="287">
        <f t="shared" si="1"/>
        <v>0</v>
      </c>
      <c r="K25" s="286">
        <f t="shared" si="2"/>
        <v>0</v>
      </c>
      <c r="L25" s="292">
        <f t="shared" si="3"/>
        <v>0</v>
      </c>
      <c r="M25" s="292">
        <f t="shared" si="4"/>
        <v>0</v>
      </c>
      <c r="N25" s="39">
        <f t="shared" si="5"/>
        <v>0</v>
      </c>
      <c r="O25" s="40">
        <v>24</v>
      </c>
      <c r="P25" s="41">
        <f t="shared" si="6"/>
        <v>0</v>
      </c>
      <c r="Q25" s="44">
        <v>24</v>
      </c>
      <c r="R25" s="41">
        <f t="shared" si="7"/>
        <v>0</v>
      </c>
      <c r="S25" s="44">
        <v>24</v>
      </c>
      <c r="T25" s="41">
        <f t="shared" si="8"/>
        <v>0</v>
      </c>
      <c r="U25" s="44">
        <v>24</v>
      </c>
      <c r="V25" s="41">
        <f t="shared" si="9"/>
        <v>0</v>
      </c>
      <c r="W25" s="44"/>
      <c r="X25" s="41">
        <f t="shared" si="10"/>
        <v>0</v>
      </c>
      <c r="Y25" s="42"/>
      <c r="Z25" s="43">
        <f t="shared" si="11"/>
        <v>0</v>
      </c>
    </row>
    <row r="26" spans="2:26" s="13" customFormat="1" ht="38.25" x14ac:dyDescent="0.2">
      <c r="B26" s="36" t="s">
        <v>322</v>
      </c>
      <c r="C26" s="37" t="s">
        <v>323</v>
      </c>
      <c r="D26" s="470" t="s">
        <v>324</v>
      </c>
      <c r="E26" s="38">
        <v>96</v>
      </c>
      <c r="F26" s="397"/>
      <c r="G26" s="398"/>
      <c r="H26" s="350"/>
      <c r="I26" s="351"/>
      <c r="J26" s="287">
        <f t="shared" si="1"/>
        <v>0</v>
      </c>
      <c r="K26" s="286">
        <f t="shared" si="2"/>
        <v>0</v>
      </c>
      <c r="L26" s="292">
        <f t="shared" si="3"/>
        <v>0</v>
      </c>
      <c r="M26" s="292">
        <f t="shared" si="4"/>
        <v>0</v>
      </c>
      <c r="N26" s="39">
        <f t="shared" si="5"/>
        <v>0</v>
      </c>
      <c r="O26" s="40">
        <v>24</v>
      </c>
      <c r="P26" s="41">
        <f t="shared" si="6"/>
        <v>0</v>
      </c>
      <c r="Q26" s="44">
        <v>24</v>
      </c>
      <c r="R26" s="41">
        <f t="shared" si="7"/>
        <v>0</v>
      </c>
      <c r="S26" s="44">
        <v>24</v>
      </c>
      <c r="T26" s="41">
        <f t="shared" si="8"/>
        <v>0</v>
      </c>
      <c r="U26" s="44">
        <v>24</v>
      </c>
      <c r="V26" s="41">
        <f t="shared" si="9"/>
        <v>0</v>
      </c>
      <c r="W26" s="44"/>
      <c r="X26" s="41">
        <f t="shared" si="10"/>
        <v>0</v>
      </c>
      <c r="Y26" s="42"/>
      <c r="Z26" s="43">
        <f t="shared" si="11"/>
        <v>0</v>
      </c>
    </row>
    <row r="27" spans="2:26" s="13" customFormat="1" ht="25.5" x14ac:dyDescent="0.2">
      <c r="B27" s="36" t="s">
        <v>322</v>
      </c>
      <c r="C27" s="37" t="s">
        <v>325</v>
      </c>
      <c r="D27" s="470" t="s">
        <v>326</v>
      </c>
      <c r="E27" s="38">
        <v>96</v>
      </c>
      <c r="F27" s="397"/>
      <c r="G27" s="398"/>
      <c r="H27" s="350"/>
      <c r="I27" s="351"/>
      <c r="J27" s="287">
        <f t="shared" si="1"/>
        <v>0</v>
      </c>
      <c r="K27" s="286">
        <f t="shared" si="2"/>
        <v>0</v>
      </c>
      <c r="L27" s="292">
        <f t="shared" si="3"/>
        <v>0</v>
      </c>
      <c r="M27" s="292">
        <f t="shared" si="4"/>
        <v>0</v>
      </c>
      <c r="N27" s="39">
        <f t="shared" si="5"/>
        <v>0</v>
      </c>
      <c r="O27" s="40">
        <v>24</v>
      </c>
      <c r="P27" s="41">
        <f t="shared" si="6"/>
        <v>0</v>
      </c>
      <c r="Q27" s="44">
        <v>24</v>
      </c>
      <c r="R27" s="41">
        <f t="shared" si="7"/>
        <v>0</v>
      </c>
      <c r="S27" s="44">
        <v>24</v>
      </c>
      <c r="T27" s="41">
        <f t="shared" si="8"/>
        <v>0</v>
      </c>
      <c r="U27" s="44">
        <v>24</v>
      </c>
      <c r="V27" s="41">
        <f t="shared" si="9"/>
        <v>0</v>
      </c>
      <c r="W27" s="44"/>
      <c r="X27" s="41">
        <f t="shared" si="10"/>
        <v>0</v>
      </c>
      <c r="Y27" s="42"/>
      <c r="Z27" s="43">
        <f t="shared" si="11"/>
        <v>0</v>
      </c>
    </row>
    <row r="28" spans="2:26" s="13" customFormat="1" ht="38.25" x14ac:dyDescent="0.2">
      <c r="B28" s="36" t="s">
        <v>327</v>
      </c>
      <c r="C28" s="37" t="s">
        <v>328</v>
      </c>
      <c r="D28" s="470" t="s">
        <v>329</v>
      </c>
      <c r="E28" s="38">
        <v>96</v>
      </c>
      <c r="F28" s="397"/>
      <c r="G28" s="398"/>
      <c r="H28" s="350"/>
      <c r="I28" s="351"/>
      <c r="J28" s="287">
        <f t="shared" si="1"/>
        <v>0</v>
      </c>
      <c r="K28" s="286">
        <f t="shared" si="2"/>
        <v>0</v>
      </c>
      <c r="L28" s="292">
        <f t="shared" si="3"/>
        <v>0</v>
      </c>
      <c r="M28" s="292">
        <f t="shared" si="4"/>
        <v>0</v>
      </c>
      <c r="N28" s="39">
        <f t="shared" si="5"/>
        <v>0</v>
      </c>
      <c r="O28" s="40">
        <v>24</v>
      </c>
      <c r="P28" s="41">
        <f t="shared" si="6"/>
        <v>0</v>
      </c>
      <c r="Q28" s="44">
        <v>24</v>
      </c>
      <c r="R28" s="41">
        <f t="shared" si="7"/>
        <v>0</v>
      </c>
      <c r="S28" s="44">
        <v>24</v>
      </c>
      <c r="T28" s="41">
        <f t="shared" si="8"/>
        <v>0</v>
      </c>
      <c r="U28" s="44">
        <v>24</v>
      </c>
      <c r="V28" s="41">
        <f t="shared" si="9"/>
        <v>0</v>
      </c>
      <c r="W28" s="44"/>
      <c r="X28" s="41">
        <f t="shared" si="10"/>
        <v>0</v>
      </c>
      <c r="Y28" s="42"/>
      <c r="Z28" s="43">
        <f t="shared" si="11"/>
        <v>0</v>
      </c>
    </row>
    <row r="29" spans="2:26" s="13" customFormat="1" ht="25.5" x14ac:dyDescent="0.2">
      <c r="B29" s="36" t="s">
        <v>322</v>
      </c>
      <c r="C29" s="37" t="s">
        <v>330</v>
      </c>
      <c r="D29" s="470" t="s">
        <v>331</v>
      </c>
      <c r="E29" s="38">
        <v>96</v>
      </c>
      <c r="F29" s="397"/>
      <c r="G29" s="398"/>
      <c r="H29" s="350"/>
      <c r="I29" s="351"/>
      <c r="J29" s="287">
        <f t="shared" si="1"/>
        <v>0</v>
      </c>
      <c r="K29" s="286">
        <f t="shared" si="2"/>
        <v>0</v>
      </c>
      <c r="L29" s="292">
        <f t="shared" si="3"/>
        <v>0</v>
      </c>
      <c r="M29" s="292">
        <f t="shared" si="4"/>
        <v>0</v>
      </c>
      <c r="N29" s="39">
        <f t="shared" si="5"/>
        <v>0</v>
      </c>
      <c r="O29" s="40">
        <v>24</v>
      </c>
      <c r="P29" s="41">
        <f t="shared" si="6"/>
        <v>0</v>
      </c>
      <c r="Q29" s="44">
        <v>24</v>
      </c>
      <c r="R29" s="41">
        <f t="shared" si="7"/>
        <v>0</v>
      </c>
      <c r="S29" s="44">
        <v>24</v>
      </c>
      <c r="T29" s="41">
        <f t="shared" si="8"/>
        <v>0</v>
      </c>
      <c r="U29" s="44">
        <v>24</v>
      </c>
      <c r="V29" s="41">
        <f t="shared" si="9"/>
        <v>0</v>
      </c>
      <c r="W29" s="44"/>
      <c r="X29" s="41">
        <f t="shared" si="10"/>
        <v>0</v>
      </c>
      <c r="Y29" s="42"/>
      <c r="Z29" s="43">
        <f t="shared" si="11"/>
        <v>0</v>
      </c>
    </row>
    <row r="30" spans="2:26" s="13" customFormat="1" ht="25.5" x14ac:dyDescent="0.2">
      <c r="B30" s="36" t="s">
        <v>322</v>
      </c>
      <c r="C30" s="37" t="s">
        <v>332</v>
      </c>
      <c r="D30" s="470" t="s">
        <v>333</v>
      </c>
      <c r="E30" s="38">
        <v>96</v>
      </c>
      <c r="F30" s="397"/>
      <c r="G30" s="398"/>
      <c r="H30" s="350"/>
      <c r="I30" s="351"/>
      <c r="J30" s="287">
        <f t="shared" si="1"/>
        <v>0</v>
      </c>
      <c r="K30" s="286">
        <f t="shared" si="2"/>
        <v>0</v>
      </c>
      <c r="L30" s="292">
        <f t="shared" si="3"/>
        <v>0</v>
      </c>
      <c r="M30" s="292">
        <f t="shared" si="4"/>
        <v>0</v>
      </c>
      <c r="N30" s="39">
        <f t="shared" si="5"/>
        <v>0</v>
      </c>
      <c r="O30" s="40">
        <v>24</v>
      </c>
      <c r="P30" s="41">
        <f t="shared" si="6"/>
        <v>0</v>
      </c>
      <c r="Q30" s="44">
        <v>24</v>
      </c>
      <c r="R30" s="41">
        <f t="shared" si="7"/>
        <v>0</v>
      </c>
      <c r="S30" s="44">
        <v>24</v>
      </c>
      <c r="T30" s="41">
        <f t="shared" si="8"/>
        <v>0</v>
      </c>
      <c r="U30" s="44">
        <v>24</v>
      </c>
      <c r="V30" s="41">
        <f t="shared" si="9"/>
        <v>0</v>
      </c>
      <c r="W30" s="44"/>
      <c r="X30" s="41">
        <f t="shared" si="10"/>
        <v>0</v>
      </c>
      <c r="Y30" s="42"/>
      <c r="Z30" s="43">
        <f t="shared" si="11"/>
        <v>0</v>
      </c>
    </row>
    <row r="31" spans="2:26" s="13" customFormat="1" ht="12.75" x14ac:dyDescent="0.2">
      <c r="B31" s="36" t="s">
        <v>327</v>
      </c>
      <c r="C31" s="37" t="s">
        <v>334</v>
      </c>
      <c r="D31" s="470" t="s">
        <v>335</v>
      </c>
      <c r="E31" s="38">
        <v>96</v>
      </c>
      <c r="F31" s="397"/>
      <c r="G31" s="398"/>
      <c r="H31" s="350"/>
      <c r="I31" s="351"/>
      <c r="J31" s="287">
        <f t="shared" si="1"/>
        <v>0</v>
      </c>
      <c r="K31" s="286">
        <f t="shared" si="2"/>
        <v>0</v>
      </c>
      <c r="L31" s="292">
        <f t="shared" si="3"/>
        <v>0</v>
      </c>
      <c r="M31" s="292">
        <f t="shared" si="4"/>
        <v>0</v>
      </c>
      <c r="N31" s="39">
        <f t="shared" si="5"/>
        <v>0</v>
      </c>
      <c r="O31" s="40">
        <v>24</v>
      </c>
      <c r="P31" s="41">
        <f t="shared" si="6"/>
        <v>0</v>
      </c>
      <c r="Q31" s="44">
        <v>24</v>
      </c>
      <c r="R31" s="41">
        <f t="shared" si="7"/>
        <v>0</v>
      </c>
      <c r="S31" s="44">
        <v>24</v>
      </c>
      <c r="T31" s="41">
        <f t="shared" si="8"/>
        <v>0</v>
      </c>
      <c r="U31" s="44">
        <v>24</v>
      </c>
      <c r="V31" s="41">
        <f t="shared" si="9"/>
        <v>0</v>
      </c>
      <c r="W31" s="44"/>
      <c r="X31" s="41">
        <f t="shared" si="10"/>
        <v>0</v>
      </c>
      <c r="Y31" s="42"/>
      <c r="Z31" s="43">
        <f t="shared" si="11"/>
        <v>0</v>
      </c>
    </row>
    <row r="32" spans="2:26" s="13" customFormat="1" ht="38.25" x14ac:dyDescent="0.2">
      <c r="B32" s="36" t="s">
        <v>322</v>
      </c>
      <c r="C32" s="37" t="s">
        <v>336</v>
      </c>
      <c r="D32" s="470" t="s">
        <v>337</v>
      </c>
      <c r="E32" s="38">
        <v>96</v>
      </c>
      <c r="F32" s="397"/>
      <c r="G32" s="398"/>
      <c r="H32" s="350"/>
      <c r="I32" s="351"/>
      <c r="J32" s="287">
        <f t="shared" si="1"/>
        <v>0</v>
      </c>
      <c r="K32" s="286">
        <f t="shared" si="2"/>
        <v>0</v>
      </c>
      <c r="L32" s="292">
        <f t="shared" si="3"/>
        <v>0</v>
      </c>
      <c r="M32" s="292">
        <f t="shared" si="4"/>
        <v>0</v>
      </c>
      <c r="N32" s="39">
        <f t="shared" si="5"/>
        <v>0</v>
      </c>
      <c r="O32" s="40">
        <v>24</v>
      </c>
      <c r="P32" s="41">
        <f t="shared" si="6"/>
        <v>0</v>
      </c>
      <c r="Q32" s="44">
        <v>24</v>
      </c>
      <c r="R32" s="41">
        <f t="shared" si="7"/>
        <v>0</v>
      </c>
      <c r="S32" s="44">
        <v>24</v>
      </c>
      <c r="T32" s="41">
        <f t="shared" si="8"/>
        <v>0</v>
      </c>
      <c r="U32" s="44">
        <v>24</v>
      </c>
      <c r="V32" s="41">
        <f t="shared" si="9"/>
        <v>0</v>
      </c>
      <c r="W32" s="44"/>
      <c r="X32" s="41">
        <f t="shared" si="10"/>
        <v>0</v>
      </c>
      <c r="Y32" s="42"/>
      <c r="Z32" s="43">
        <f t="shared" si="11"/>
        <v>0</v>
      </c>
    </row>
    <row r="33" spans="2:26" s="13" customFormat="1" ht="38.25" x14ac:dyDescent="0.2">
      <c r="B33" s="36" t="s">
        <v>322</v>
      </c>
      <c r="C33" s="37" t="s">
        <v>338</v>
      </c>
      <c r="D33" s="470" t="s">
        <v>339</v>
      </c>
      <c r="E33" s="38">
        <v>96</v>
      </c>
      <c r="F33" s="397"/>
      <c r="G33" s="398"/>
      <c r="H33" s="350"/>
      <c r="I33" s="351"/>
      <c r="J33" s="287">
        <f t="shared" si="1"/>
        <v>0</v>
      </c>
      <c r="K33" s="286">
        <f t="shared" si="2"/>
        <v>0</v>
      </c>
      <c r="L33" s="292">
        <f t="shared" si="3"/>
        <v>0</v>
      </c>
      <c r="M33" s="292">
        <f t="shared" si="4"/>
        <v>0</v>
      </c>
      <c r="N33" s="39">
        <f t="shared" si="5"/>
        <v>0</v>
      </c>
      <c r="O33" s="40">
        <v>24</v>
      </c>
      <c r="P33" s="41">
        <f t="shared" si="6"/>
        <v>0</v>
      </c>
      <c r="Q33" s="44">
        <v>24</v>
      </c>
      <c r="R33" s="41">
        <f t="shared" si="7"/>
        <v>0</v>
      </c>
      <c r="S33" s="44">
        <v>24</v>
      </c>
      <c r="T33" s="41">
        <f t="shared" si="8"/>
        <v>0</v>
      </c>
      <c r="U33" s="44">
        <v>24</v>
      </c>
      <c r="V33" s="41">
        <f t="shared" si="9"/>
        <v>0</v>
      </c>
      <c r="W33" s="44"/>
      <c r="X33" s="41">
        <f t="shared" si="10"/>
        <v>0</v>
      </c>
      <c r="Y33" s="42"/>
      <c r="Z33" s="43">
        <f t="shared" si="11"/>
        <v>0</v>
      </c>
    </row>
    <row r="34" spans="2:26" s="13" customFormat="1" ht="38.25" x14ac:dyDescent="0.2">
      <c r="B34" s="36" t="s">
        <v>327</v>
      </c>
      <c r="C34" s="37" t="s">
        <v>340</v>
      </c>
      <c r="D34" s="470" t="s">
        <v>341</v>
      </c>
      <c r="E34" s="38">
        <v>96</v>
      </c>
      <c r="F34" s="397"/>
      <c r="G34" s="398"/>
      <c r="H34" s="350"/>
      <c r="I34" s="351"/>
      <c r="J34" s="287">
        <f t="shared" si="1"/>
        <v>0</v>
      </c>
      <c r="K34" s="286">
        <f t="shared" si="2"/>
        <v>0</v>
      </c>
      <c r="L34" s="292">
        <f t="shared" si="3"/>
        <v>0</v>
      </c>
      <c r="M34" s="292">
        <f t="shared" si="4"/>
        <v>0</v>
      </c>
      <c r="N34" s="39">
        <f t="shared" si="5"/>
        <v>0</v>
      </c>
      <c r="O34" s="40">
        <v>24</v>
      </c>
      <c r="P34" s="41">
        <f t="shared" si="6"/>
        <v>0</v>
      </c>
      <c r="Q34" s="44">
        <v>24</v>
      </c>
      <c r="R34" s="41">
        <f t="shared" si="7"/>
        <v>0</v>
      </c>
      <c r="S34" s="44">
        <v>24</v>
      </c>
      <c r="T34" s="41">
        <f t="shared" si="8"/>
        <v>0</v>
      </c>
      <c r="U34" s="44">
        <v>24</v>
      </c>
      <c r="V34" s="41">
        <f t="shared" si="9"/>
        <v>0</v>
      </c>
      <c r="W34" s="44"/>
      <c r="X34" s="41">
        <f t="shared" si="10"/>
        <v>0</v>
      </c>
      <c r="Y34" s="42"/>
      <c r="Z34" s="43">
        <f t="shared" si="11"/>
        <v>0</v>
      </c>
    </row>
    <row r="35" spans="2:26" s="13" customFormat="1" ht="25.5" x14ac:dyDescent="0.2">
      <c r="B35" s="36" t="s">
        <v>322</v>
      </c>
      <c r="C35" s="45" t="s">
        <v>342</v>
      </c>
      <c r="D35" s="471" t="s">
        <v>343</v>
      </c>
      <c r="E35" s="38">
        <v>96</v>
      </c>
      <c r="F35" s="399"/>
      <c r="G35" s="400"/>
      <c r="H35" s="352"/>
      <c r="I35" s="353"/>
      <c r="J35" s="287">
        <f t="shared" si="1"/>
        <v>0</v>
      </c>
      <c r="K35" s="286">
        <f t="shared" si="2"/>
        <v>0</v>
      </c>
      <c r="L35" s="292">
        <f t="shared" si="3"/>
        <v>0</v>
      </c>
      <c r="M35" s="292">
        <f t="shared" si="4"/>
        <v>0</v>
      </c>
      <c r="N35" s="39">
        <f t="shared" si="5"/>
        <v>0</v>
      </c>
      <c r="O35" s="40">
        <v>24</v>
      </c>
      <c r="P35" s="41">
        <f t="shared" si="6"/>
        <v>0</v>
      </c>
      <c r="Q35" s="44">
        <v>24</v>
      </c>
      <c r="R35" s="41">
        <f t="shared" si="7"/>
        <v>0</v>
      </c>
      <c r="S35" s="44">
        <v>24</v>
      </c>
      <c r="T35" s="41">
        <f t="shared" si="8"/>
        <v>0</v>
      </c>
      <c r="U35" s="44">
        <v>24</v>
      </c>
      <c r="V35" s="41">
        <f t="shared" si="9"/>
        <v>0</v>
      </c>
      <c r="W35" s="44"/>
      <c r="X35" s="41">
        <f t="shared" si="10"/>
        <v>0</v>
      </c>
      <c r="Y35" s="42"/>
      <c r="Z35" s="43">
        <f t="shared" si="11"/>
        <v>0</v>
      </c>
    </row>
    <row r="36" spans="2:26" s="13" customFormat="1" ht="25.5" x14ac:dyDescent="0.2">
      <c r="B36" s="36" t="s">
        <v>322</v>
      </c>
      <c r="C36" s="45" t="s">
        <v>344</v>
      </c>
      <c r="D36" s="471" t="s">
        <v>345</v>
      </c>
      <c r="E36" s="38">
        <v>96</v>
      </c>
      <c r="F36" s="399"/>
      <c r="G36" s="400"/>
      <c r="H36" s="352"/>
      <c r="I36" s="353"/>
      <c r="J36" s="287">
        <f t="shared" si="1"/>
        <v>0</v>
      </c>
      <c r="K36" s="286">
        <f t="shared" si="2"/>
        <v>0</v>
      </c>
      <c r="L36" s="292">
        <f t="shared" si="3"/>
        <v>0</v>
      </c>
      <c r="M36" s="292">
        <f t="shared" si="4"/>
        <v>0</v>
      </c>
      <c r="N36" s="39">
        <f t="shared" si="5"/>
        <v>0</v>
      </c>
      <c r="O36" s="40">
        <v>24</v>
      </c>
      <c r="P36" s="41">
        <f t="shared" si="6"/>
        <v>0</v>
      </c>
      <c r="Q36" s="44">
        <v>24</v>
      </c>
      <c r="R36" s="41">
        <f t="shared" si="7"/>
        <v>0</v>
      </c>
      <c r="S36" s="44">
        <v>24</v>
      </c>
      <c r="T36" s="41">
        <f t="shared" si="8"/>
        <v>0</v>
      </c>
      <c r="U36" s="44">
        <v>24</v>
      </c>
      <c r="V36" s="41">
        <f t="shared" si="9"/>
        <v>0</v>
      </c>
      <c r="W36" s="44"/>
      <c r="X36" s="41">
        <f t="shared" si="10"/>
        <v>0</v>
      </c>
      <c r="Y36" s="42"/>
      <c r="Z36" s="43">
        <f t="shared" si="11"/>
        <v>0</v>
      </c>
    </row>
    <row r="37" spans="2:26" s="13" customFormat="1" ht="25.5" x14ac:dyDescent="0.2">
      <c r="B37" s="36" t="s">
        <v>327</v>
      </c>
      <c r="C37" s="45" t="s">
        <v>346</v>
      </c>
      <c r="D37" s="471" t="s">
        <v>347</v>
      </c>
      <c r="E37" s="38">
        <v>96</v>
      </c>
      <c r="F37" s="399"/>
      <c r="G37" s="400"/>
      <c r="H37" s="352"/>
      <c r="I37" s="353"/>
      <c r="J37" s="287">
        <f t="shared" si="1"/>
        <v>0</v>
      </c>
      <c r="K37" s="286">
        <f t="shared" si="2"/>
        <v>0</v>
      </c>
      <c r="L37" s="292">
        <f t="shared" si="3"/>
        <v>0</v>
      </c>
      <c r="M37" s="292">
        <f t="shared" si="4"/>
        <v>0</v>
      </c>
      <c r="N37" s="39">
        <f t="shared" si="5"/>
        <v>0</v>
      </c>
      <c r="O37" s="40">
        <v>24</v>
      </c>
      <c r="P37" s="41">
        <f t="shared" si="6"/>
        <v>0</v>
      </c>
      <c r="Q37" s="44">
        <v>24</v>
      </c>
      <c r="R37" s="41">
        <f t="shared" si="7"/>
        <v>0</v>
      </c>
      <c r="S37" s="44">
        <v>24</v>
      </c>
      <c r="T37" s="41">
        <f t="shared" si="8"/>
        <v>0</v>
      </c>
      <c r="U37" s="44">
        <v>24</v>
      </c>
      <c r="V37" s="41">
        <f t="shared" si="9"/>
        <v>0</v>
      </c>
      <c r="W37" s="44"/>
      <c r="X37" s="41">
        <f t="shared" si="10"/>
        <v>0</v>
      </c>
      <c r="Y37" s="42"/>
      <c r="Z37" s="43">
        <f t="shared" si="11"/>
        <v>0</v>
      </c>
    </row>
    <row r="38" spans="2:26" s="13" customFormat="1" ht="12.75" x14ac:dyDescent="0.2">
      <c r="B38" s="36" t="s">
        <v>177</v>
      </c>
      <c r="C38" s="45" t="s">
        <v>348</v>
      </c>
      <c r="D38" s="471" t="s">
        <v>349</v>
      </c>
      <c r="E38" s="38">
        <v>96</v>
      </c>
      <c r="F38" s="399"/>
      <c r="G38" s="400"/>
      <c r="H38" s="352"/>
      <c r="I38" s="353"/>
      <c r="J38" s="287">
        <f t="shared" si="1"/>
        <v>0</v>
      </c>
      <c r="K38" s="286">
        <f t="shared" si="2"/>
        <v>0</v>
      </c>
      <c r="L38" s="292">
        <f t="shared" si="3"/>
        <v>0</v>
      </c>
      <c r="M38" s="292">
        <f t="shared" si="4"/>
        <v>0</v>
      </c>
      <c r="N38" s="39">
        <f t="shared" si="5"/>
        <v>0</v>
      </c>
      <c r="O38" s="40">
        <v>24</v>
      </c>
      <c r="P38" s="41">
        <f t="shared" si="6"/>
        <v>0</v>
      </c>
      <c r="Q38" s="44">
        <v>24</v>
      </c>
      <c r="R38" s="41">
        <f t="shared" si="7"/>
        <v>0</v>
      </c>
      <c r="S38" s="44">
        <v>24</v>
      </c>
      <c r="T38" s="41">
        <f t="shared" si="8"/>
        <v>0</v>
      </c>
      <c r="U38" s="44">
        <v>24</v>
      </c>
      <c r="V38" s="41">
        <f t="shared" si="9"/>
        <v>0</v>
      </c>
      <c r="W38" s="44"/>
      <c r="X38" s="41">
        <f t="shared" si="10"/>
        <v>0</v>
      </c>
      <c r="Y38" s="42"/>
      <c r="Z38" s="43">
        <f t="shared" si="11"/>
        <v>0</v>
      </c>
    </row>
    <row r="39" spans="2:26" s="13" customFormat="1" ht="38.25" x14ac:dyDescent="0.2">
      <c r="B39" s="36" t="s">
        <v>322</v>
      </c>
      <c r="C39" s="45" t="s">
        <v>350</v>
      </c>
      <c r="D39" s="471" t="s">
        <v>351</v>
      </c>
      <c r="E39" s="38">
        <v>96</v>
      </c>
      <c r="F39" s="399"/>
      <c r="G39" s="400"/>
      <c r="H39" s="352"/>
      <c r="I39" s="353"/>
      <c r="J39" s="287">
        <f t="shared" si="1"/>
        <v>0</v>
      </c>
      <c r="K39" s="286">
        <f t="shared" si="2"/>
        <v>0</v>
      </c>
      <c r="L39" s="292">
        <f t="shared" si="3"/>
        <v>0</v>
      </c>
      <c r="M39" s="292">
        <f t="shared" si="4"/>
        <v>0</v>
      </c>
      <c r="N39" s="39">
        <f t="shared" si="5"/>
        <v>0</v>
      </c>
      <c r="O39" s="40">
        <v>24</v>
      </c>
      <c r="P39" s="41">
        <f t="shared" si="6"/>
        <v>0</v>
      </c>
      <c r="Q39" s="44">
        <v>24</v>
      </c>
      <c r="R39" s="41">
        <f t="shared" si="7"/>
        <v>0</v>
      </c>
      <c r="S39" s="44">
        <v>24</v>
      </c>
      <c r="T39" s="41">
        <f t="shared" si="8"/>
        <v>0</v>
      </c>
      <c r="U39" s="44">
        <v>24</v>
      </c>
      <c r="V39" s="41">
        <f t="shared" si="9"/>
        <v>0</v>
      </c>
      <c r="W39" s="44"/>
      <c r="X39" s="41">
        <f t="shared" si="10"/>
        <v>0</v>
      </c>
      <c r="Y39" s="42"/>
      <c r="Z39" s="43">
        <f t="shared" si="11"/>
        <v>0</v>
      </c>
    </row>
    <row r="40" spans="2:26" s="13" customFormat="1" ht="12.75" x14ac:dyDescent="0.2">
      <c r="B40" s="36"/>
      <c r="C40" s="45" t="s">
        <v>352</v>
      </c>
      <c r="D40" s="471" t="s">
        <v>353</v>
      </c>
      <c r="E40" s="38">
        <v>96</v>
      </c>
      <c r="F40" s="399"/>
      <c r="G40" s="400"/>
      <c r="H40" s="352"/>
      <c r="I40" s="353"/>
      <c r="J40" s="287">
        <f t="shared" si="1"/>
        <v>0</v>
      </c>
      <c r="K40" s="286">
        <f t="shared" si="2"/>
        <v>0</v>
      </c>
      <c r="L40" s="292">
        <f t="shared" si="3"/>
        <v>0</v>
      </c>
      <c r="M40" s="292">
        <f t="shared" si="4"/>
        <v>0</v>
      </c>
      <c r="N40" s="39">
        <f t="shared" si="5"/>
        <v>0</v>
      </c>
      <c r="O40" s="40">
        <v>24</v>
      </c>
      <c r="P40" s="41">
        <f t="shared" si="6"/>
        <v>0</v>
      </c>
      <c r="Q40" s="44">
        <v>24</v>
      </c>
      <c r="R40" s="41">
        <f t="shared" si="7"/>
        <v>0</v>
      </c>
      <c r="S40" s="44">
        <v>24</v>
      </c>
      <c r="T40" s="41">
        <f t="shared" si="8"/>
        <v>0</v>
      </c>
      <c r="U40" s="44">
        <v>24</v>
      </c>
      <c r="V40" s="41">
        <f t="shared" si="9"/>
        <v>0</v>
      </c>
      <c r="W40" s="44"/>
      <c r="X40" s="41">
        <f t="shared" si="10"/>
        <v>0</v>
      </c>
      <c r="Y40" s="42"/>
      <c r="Z40" s="43">
        <f t="shared" si="11"/>
        <v>0</v>
      </c>
    </row>
    <row r="41" spans="2:26" s="13" customFormat="1" ht="25.5" x14ac:dyDescent="0.2">
      <c r="B41" s="36" t="s">
        <v>354</v>
      </c>
      <c r="C41" s="45" t="s">
        <v>355</v>
      </c>
      <c r="D41" s="471" t="s">
        <v>356</v>
      </c>
      <c r="E41" s="38">
        <v>192</v>
      </c>
      <c r="F41" s="399"/>
      <c r="G41" s="400"/>
      <c r="H41" s="352"/>
      <c r="I41" s="353"/>
      <c r="J41" s="287">
        <f t="shared" si="1"/>
        <v>0</v>
      </c>
      <c r="K41" s="286">
        <f t="shared" si="2"/>
        <v>0</v>
      </c>
      <c r="L41" s="292">
        <f t="shared" si="3"/>
        <v>0</v>
      </c>
      <c r="M41" s="292">
        <f t="shared" si="4"/>
        <v>0</v>
      </c>
      <c r="N41" s="39">
        <f t="shared" si="5"/>
        <v>0</v>
      </c>
      <c r="O41" s="40">
        <v>48</v>
      </c>
      <c r="P41" s="41">
        <f t="shared" si="6"/>
        <v>0</v>
      </c>
      <c r="Q41" s="44">
        <v>48</v>
      </c>
      <c r="R41" s="41">
        <f t="shared" si="7"/>
        <v>0</v>
      </c>
      <c r="S41" s="44">
        <v>48</v>
      </c>
      <c r="T41" s="41">
        <f t="shared" si="8"/>
        <v>0</v>
      </c>
      <c r="U41" s="44">
        <v>48</v>
      </c>
      <c r="V41" s="41">
        <f t="shared" si="9"/>
        <v>0</v>
      </c>
      <c r="W41" s="44"/>
      <c r="X41" s="41">
        <f t="shared" si="10"/>
        <v>0</v>
      </c>
      <c r="Y41" s="42"/>
      <c r="Z41" s="43">
        <f t="shared" si="11"/>
        <v>0</v>
      </c>
    </row>
    <row r="42" spans="2:26" s="13" customFormat="1" ht="25.5" x14ac:dyDescent="0.2">
      <c r="B42" s="36" t="s">
        <v>354</v>
      </c>
      <c r="C42" s="45" t="s">
        <v>357</v>
      </c>
      <c r="D42" s="471" t="s">
        <v>358</v>
      </c>
      <c r="E42" s="38">
        <v>96</v>
      </c>
      <c r="F42" s="399"/>
      <c r="G42" s="400"/>
      <c r="H42" s="352"/>
      <c r="I42" s="353"/>
      <c r="J42" s="287">
        <f t="shared" si="1"/>
        <v>0</v>
      </c>
      <c r="K42" s="286">
        <f t="shared" si="2"/>
        <v>0</v>
      </c>
      <c r="L42" s="292">
        <f t="shared" si="3"/>
        <v>0</v>
      </c>
      <c r="M42" s="292">
        <f t="shared" si="4"/>
        <v>0</v>
      </c>
      <c r="N42" s="39">
        <f t="shared" si="5"/>
        <v>0</v>
      </c>
      <c r="O42" s="40">
        <v>24</v>
      </c>
      <c r="P42" s="41">
        <f t="shared" si="6"/>
        <v>0</v>
      </c>
      <c r="Q42" s="44">
        <v>24</v>
      </c>
      <c r="R42" s="41">
        <f t="shared" si="7"/>
        <v>0</v>
      </c>
      <c r="S42" s="44">
        <v>24</v>
      </c>
      <c r="T42" s="41">
        <f t="shared" si="8"/>
        <v>0</v>
      </c>
      <c r="U42" s="44">
        <v>24</v>
      </c>
      <c r="V42" s="41">
        <f t="shared" si="9"/>
        <v>0</v>
      </c>
      <c r="W42" s="44"/>
      <c r="X42" s="41">
        <f t="shared" si="10"/>
        <v>0</v>
      </c>
      <c r="Y42" s="42"/>
      <c r="Z42" s="43">
        <f t="shared" si="11"/>
        <v>0</v>
      </c>
    </row>
    <row r="43" spans="2:26" s="13" customFormat="1" ht="12.75" x14ac:dyDescent="0.2">
      <c r="B43" s="36" t="s">
        <v>354</v>
      </c>
      <c r="C43" s="45" t="s">
        <v>359</v>
      </c>
      <c r="D43" s="471" t="s">
        <v>360</v>
      </c>
      <c r="E43" s="38">
        <v>96</v>
      </c>
      <c r="F43" s="399"/>
      <c r="G43" s="400"/>
      <c r="H43" s="352"/>
      <c r="I43" s="353"/>
      <c r="J43" s="287">
        <f t="shared" si="1"/>
        <v>0</v>
      </c>
      <c r="K43" s="286">
        <f t="shared" si="2"/>
        <v>0</v>
      </c>
      <c r="L43" s="292">
        <f t="shared" si="3"/>
        <v>0</v>
      </c>
      <c r="M43" s="292">
        <f t="shared" si="4"/>
        <v>0</v>
      </c>
      <c r="N43" s="39">
        <f t="shared" si="5"/>
        <v>0</v>
      </c>
      <c r="O43" s="40">
        <v>24</v>
      </c>
      <c r="P43" s="41">
        <f t="shared" si="6"/>
        <v>0</v>
      </c>
      <c r="Q43" s="44">
        <v>24</v>
      </c>
      <c r="R43" s="41">
        <f t="shared" si="7"/>
        <v>0</v>
      </c>
      <c r="S43" s="44">
        <v>24</v>
      </c>
      <c r="T43" s="41">
        <f t="shared" si="8"/>
        <v>0</v>
      </c>
      <c r="U43" s="44">
        <v>24</v>
      </c>
      <c r="V43" s="41">
        <f t="shared" si="9"/>
        <v>0</v>
      </c>
      <c r="W43" s="44"/>
      <c r="X43" s="41">
        <f t="shared" si="10"/>
        <v>0</v>
      </c>
      <c r="Y43" s="42"/>
      <c r="Z43" s="43">
        <f t="shared" si="11"/>
        <v>0</v>
      </c>
    </row>
    <row r="44" spans="2:26" s="13" customFormat="1" ht="25.5" x14ac:dyDescent="0.2">
      <c r="B44" s="36" t="s">
        <v>327</v>
      </c>
      <c r="C44" s="45" t="s">
        <v>361</v>
      </c>
      <c r="D44" s="471" t="s">
        <v>362</v>
      </c>
      <c r="E44" s="38">
        <v>80</v>
      </c>
      <c r="F44" s="399"/>
      <c r="G44" s="400"/>
      <c r="H44" s="352"/>
      <c r="I44" s="353"/>
      <c r="J44" s="287">
        <f t="shared" si="1"/>
        <v>0</v>
      </c>
      <c r="K44" s="286">
        <f t="shared" si="2"/>
        <v>0</v>
      </c>
      <c r="L44" s="292">
        <f t="shared" si="3"/>
        <v>0</v>
      </c>
      <c r="M44" s="292">
        <f t="shared" si="4"/>
        <v>0</v>
      </c>
      <c r="N44" s="39">
        <f t="shared" si="5"/>
        <v>0</v>
      </c>
      <c r="O44" s="40">
        <v>20</v>
      </c>
      <c r="P44" s="41">
        <f t="shared" si="6"/>
        <v>0</v>
      </c>
      <c r="Q44" s="44">
        <v>20</v>
      </c>
      <c r="R44" s="41">
        <f t="shared" si="7"/>
        <v>0</v>
      </c>
      <c r="S44" s="44">
        <v>20</v>
      </c>
      <c r="T44" s="41">
        <f t="shared" si="8"/>
        <v>0</v>
      </c>
      <c r="U44" s="44">
        <v>20</v>
      </c>
      <c r="V44" s="41">
        <f t="shared" si="9"/>
        <v>0</v>
      </c>
      <c r="W44" s="44"/>
      <c r="X44" s="41">
        <f t="shared" si="10"/>
        <v>0</v>
      </c>
      <c r="Y44" s="42"/>
      <c r="Z44" s="43">
        <f t="shared" si="11"/>
        <v>0</v>
      </c>
    </row>
    <row r="45" spans="2:26" s="13" customFormat="1" ht="25.5" x14ac:dyDescent="0.2">
      <c r="B45" s="36" t="s">
        <v>363</v>
      </c>
      <c r="C45" s="37" t="s">
        <v>364</v>
      </c>
      <c r="D45" s="470" t="s">
        <v>365</v>
      </c>
      <c r="E45" s="38">
        <v>160</v>
      </c>
      <c r="F45" s="397"/>
      <c r="G45" s="398"/>
      <c r="H45" s="350"/>
      <c r="I45" s="351"/>
      <c r="J45" s="287">
        <f t="shared" ref="J45:J59" si="12">H45-K45</f>
        <v>0</v>
      </c>
      <c r="K45" s="286">
        <f t="shared" ref="K45:K59" si="13">H45*I45</f>
        <v>0</v>
      </c>
      <c r="L45" s="292">
        <f t="shared" ref="L45:L59" si="14">E45*H45</f>
        <v>0</v>
      </c>
      <c r="M45" s="292">
        <f t="shared" ref="M45:M59" si="15">E45*J45</f>
        <v>0</v>
      </c>
      <c r="N45" s="39">
        <f t="shared" ref="N45:N59" si="16">E45*K45</f>
        <v>0</v>
      </c>
      <c r="O45" s="40">
        <v>40</v>
      </c>
      <c r="P45" s="41">
        <f t="shared" ref="P45:P59" si="17">H45*I45*O45</f>
        <v>0</v>
      </c>
      <c r="Q45" s="44">
        <v>40</v>
      </c>
      <c r="R45" s="41">
        <f t="shared" ref="R45:R59" si="18">H45*I45*Q45</f>
        <v>0</v>
      </c>
      <c r="S45" s="44">
        <v>40</v>
      </c>
      <c r="T45" s="41">
        <f t="shared" ref="T45:T59" si="19">H45*I45*S45</f>
        <v>0</v>
      </c>
      <c r="U45" s="44">
        <v>40</v>
      </c>
      <c r="V45" s="41">
        <f t="shared" ref="V45:V59" si="20">H45*I45*U45</f>
        <v>0</v>
      </c>
      <c r="W45" s="44"/>
      <c r="X45" s="41">
        <f t="shared" ref="X45:X59" si="21">H45*I45*W45</f>
        <v>0</v>
      </c>
      <c r="Y45" s="42"/>
      <c r="Z45" s="43">
        <f t="shared" ref="Z45:Z59" si="22">H45*I45*Y45</f>
        <v>0</v>
      </c>
    </row>
    <row r="46" spans="2:26" s="13" customFormat="1" ht="25.5" x14ac:dyDescent="0.2">
      <c r="B46" s="36" t="s">
        <v>296</v>
      </c>
      <c r="C46" s="37" t="s">
        <v>366</v>
      </c>
      <c r="D46" s="470" t="s">
        <v>367</v>
      </c>
      <c r="E46" s="38">
        <v>4</v>
      </c>
      <c r="F46" s="397"/>
      <c r="G46" s="398"/>
      <c r="H46" s="350"/>
      <c r="I46" s="351"/>
      <c r="J46" s="287">
        <f t="shared" si="12"/>
        <v>0</v>
      </c>
      <c r="K46" s="286">
        <f t="shared" si="13"/>
        <v>0</v>
      </c>
      <c r="L46" s="292">
        <f t="shared" si="14"/>
        <v>0</v>
      </c>
      <c r="M46" s="292">
        <f t="shared" si="15"/>
        <v>0</v>
      </c>
      <c r="N46" s="39">
        <f t="shared" si="16"/>
        <v>0</v>
      </c>
      <c r="O46" s="40">
        <v>1</v>
      </c>
      <c r="P46" s="41">
        <f t="shared" si="17"/>
        <v>0</v>
      </c>
      <c r="Q46" s="44">
        <v>1</v>
      </c>
      <c r="R46" s="41">
        <f t="shared" si="18"/>
        <v>0</v>
      </c>
      <c r="S46" s="44">
        <v>1</v>
      </c>
      <c r="T46" s="41">
        <f t="shared" si="19"/>
        <v>0</v>
      </c>
      <c r="U46" s="44">
        <v>1</v>
      </c>
      <c r="V46" s="41">
        <f t="shared" si="20"/>
        <v>0</v>
      </c>
      <c r="W46" s="44"/>
      <c r="X46" s="41">
        <f t="shared" si="21"/>
        <v>0</v>
      </c>
      <c r="Y46" s="42"/>
      <c r="Z46" s="43">
        <f t="shared" si="22"/>
        <v>0</v>
      </c>
    </row>
    <row r="47" spans="2:26" s="13" customFormat="1" ht="25.5" x14ac:dyDescent="0.2">
      <c r="B47" s="36" t="s">
        <v>296</v>
      </c>
      <c r="C47" s="37" t="s">
        <v>368</v>
      </c>
      <c r="D47" s="470" t="s">
        <v>369</v>
      </c>
      <c r="E47" s="38">
        <v>4</v>
      </c>
      <c r="F47" s="397"/>
      <c r="G47" s="398"/>
      <c r="H47" s="350"/>
      <c r="I47" s="351"/>
      <c r="J47" s="287">
        <f t="shared" si="12"/>
        <v>0</v>
      </c>
      <c r="K47" s="286">
        <f t="shared" si="13"/>
        <v>0</v>
      </c>
      <c r="L47" s="292">
        <f t="shared" si="14"/>
        <v>0</v>
      </c>
      <c r="M47" s="292">
        <f t="shared" si="15"/>
        <v>0</v>
      </c>
      <c r="N47" s="39">
        <f t="shared" si="16"/>
        <v>0</v>
      </c>
      <c r="O47" s="40">
        <v>1</v>
      </c>
      <c r="P47" s="41">
        <f t="shared" si="17"/>
        <v>0</v>
      </c>
      <c r="Q47" s="44">
        <v>1</v>
      </c>
      <c r="R47" s="41">
        <f t="shared" si="18"/>
        <v>0</v>
      </c>
      <c r="S47" s="44">
        <v>1</v>
      </c>
      <c r="T47" s="41">
        <f t="shared" si="19"/>
        <v>0</v>
      </c>
      <c r="U47" s="44">
        <v>1</v>
      </c>
      <c r="V47" s="41">
        <f t="shared" si="20"/>
        <v>0</v>
      </c>
      <c r="W47" s="44"/>
      <c r="X47" s="41">
        <f t="shared" si="21"/>
        <v>0</v>
      </c>
      <c r="Y47" s="42"/>
      <c r="Z47" s="43">
        <f t="shared" si="22"/>
        <v>0</v>
      </c>
    </row>
    <row r="48" spans="2:26" s="13" customFormat="1" ht="38.25" x14ac:dyDescent="0.2">
      <c r="B48" s="36" t="s">
        <v>296</v>
      </c>
      <c r="C48" s="37" t="s">
        <v>370</v>
      </c>
      <c r="D48" s="470" t="s">
        <v>371</v>
      </c>
      <c r="E48" s="38">
        <v>4</v>
      </c>
      <c r="F48" s="397"/>
      <c r="G48" s="398"/>
      <c r="H48" s="350"/>
      <c r="I48" s="351"/>
      <c r="J48" s="287">
        <f t="shared" si="12"/>
        <v>0</v>
      </c>
      <c r="K48" s="286">
        <f t="shared" si="13"/>
        <v>0</v>
      </c>
      <c r="L48" s="292">
        <f t="shared" si="14"/>
        <v>0</v>
      </c>
      <c r="M48" s="292">
        <f t="shared" si="15"/>
        <v>0</v>
      </c>
      <c r="N48" s="39">
        <f t="shared" si="16"/>
        <v>0</v>
      </c>
      <c r="O48" s="40">
        <v>1</v>
      </c>
      <c r="P48" s="41">
        <f t="shared" si="17"/>
        <v>0</v>
      </c>
      <c r="Q48" s="44">
        <v>1</v>
      </c>
      <c r="R48" s="41">
        <f t="shared" si="18"/>
        <v>0</v>
      </c>
      <c r="S48" s="44">
        <v>1</v>
      </c>
      <c r="T48" s="41">
        <f t="shared" si="19"/>
        <v>0</v>
      </c>
      <c r="U48" s="44">
        <v>1</v>
      </c>
      <c r="V48" s="41">
        <f t="shared" si="20"/>
        <v>0</v>
      </c>
      <c r="W48" s="44"/>
      <c r="X48" s="41">
        <f t="shared" si="21"/>
        <v>0</v>
      </c>
      <c r="Y48" s="42"/>
      <c r="Z48" s="43">
        <f t="shared" si="22"/>
        <v>0</v>
      </c>
    </row>
    <row r="49" spans="2:26" s="13" customFormat="1" ht="38.25" x14ac:dyDescent="0.2">
      <c r="B49" s="36" t="s">
        <v>354</v>
      </c>
      <c r="C49" s="37" t="s">
        <v>372</v>
      </c>
      <c r="D49" s="470" t="s">
        <v>373</v>
      </c>
      <c r="E49" s="38">
        <v>8</v>
      </c>
      <c r="F49" s="397"/>
      <c r="G49" s="398"/>
      <c r="H49" s="350"/>
      <c r="I49" s="351"/>
      <c r="J49" s="287">
        <f t="shared" si="12"/>
        <v>0</v>
      </c>
      <c r="K49" s="286">
        <f t="shared" si="13"/>
        <v>0</v>
      </c>
      <c r="L49" s="292">
        <f t="shared" si="14"/>
        <v>0</v>
      </c>
      <c r="M49" s="292">
        <f t="shared" si="15"/>
        <v>0</v>
      </c>
      <c r="N49" s="39">
        <f t="shared" si="16"/>
        <v>0</v>
      </c>
      <c r="O49" s="40">
        <v>2</v>
      </c>
      <c r="P49" s="41">
        <f t="shared" si="17"/>
        <v>0</v>
      </c>
      <c r="Q49" s="44">
        <v>2</v>
      </c>
      <c r="R49" s="41">
        <f t="shared" si="18"/>
        <v>0</v>
      </c>
      <c r="S49" s="44">
        <v>2</v>
      </c>
      <c r="T49" s="41">
        <f t="shared" si="19"/>
        <v>0</v>
      </c>
      <c r="U49" s="44">
        <v>2</v>
      </c>
      <c r="V49" s="41">
        <f t="shared" si="20"/>
        <v>0</v>
      </c>
      <c r="W49" s="44"/>
      <c r="X49" s="41">
        <f t="shared" si="21"/>
        <v>0</v>
      </c>
      <c r="Y49" s="42"/>
      <c r="Z49" s="43">
        <f t="shared" si="22"/>
        <v>0</v>
      </c>
    </row>
    <row r="50" spans="2:26" s="13" customFormat="1" ht="38.25" x14ac:dyDescent="0.2">
      <c r="B50" s="36" t="s">
        <v>322</v>
      </c>
      <c r="C50" s="45" t="s">
        <v>350</v>
      </c>
      <c r="D50" s="471" t="s">
        <v>351</v>
      </c>
      <c r="E50" s="38">
        <v>4</v>
      </c>
      <c r="F50" s="399"/>
      <c r="G50" s="400"/>
      <c r="H50" s="352"/>
      <c r="I50" s="353"/>
      <c r="J50" s="287">
        <f t="shared" si="12"/>
        <v>0</v>
      </c>
      <c r="K50" s="286">
        <f t="shared" si="13"/>
        <v>0</v>
      </c>
      <c r="L50" s="292">
        <f t="shared" si="14"/>
        <v>0</v>
      </c>
      <c r="M50" s="292">
        <f t="shared" si="15"/>
        <v>0</v>
      </c>
      <c r="N50" s="39">
        <f t="shared" si="16"/>
        <v>0</v>
      </c>
      <c r="O50" s="40">
        <v>1</v>
      </c>
      <c r="P50" s="41">
        <f t="shared" si="17"/>
        <v>0</v>
      </c>
      <c r="Q50" s="44">
        <v>1</v>
      </c>
      <c r="R50" s="41">
        <f t="shared" si="18"/>
        <v>0</v>
      </c>
      <c r="S50" s="44">
        <v>1</v>
      </c>
      <c r="T50" s="41">
        <f t="shared" si="19"/>
        <v>0</v>
      </c>
      <c r="U50" s="44">
        <v>1</v>
      </c>
      <c r="V50" s="41">
        <f t="shared" si="20"/>
        <v>0</v>
      </c>
      <c r="W50" s="44"/>
      <c r="X50" s="41">
        <f t="shared" si="21"/>
        <v>0</v>
      </c>
      <c r="Y50" s="42"/>
      <c r="Z50" s="43">
        <f t="shared" si="22"/>
        <v>0</v>
      </c>
    </row>
    <row r="51" spans="2:26" s="13" customFormat="1" ht="25.5" x14ac:dyDescent="0.2">
      <c r="B51" s="36" t="s">
        <v>374</v>
      </c>
      <c r="C51" s="45" t="s">
        <v>375</v>
      </c>
      <c r="D51" s="471" t="s">
        <v>376</v>
      </c>
      <c r="E51" s="38">
        <v>4</v>
      </c>
      <c r="F51" s="399"/>
      <c r="G51" s="400"/>
      <c r="H51" s="352"/>
      <c r="I51" s="353"/>
      <c r="J51" s="287">
        <f t="shared" si="12"/>
        <v>0</v>
      </c>
      <c r="K51" s="286">
        <f t="shared" si="13"/>
        <v>0</v>
      </c>
      <c r="L51" s="292">
        <f t="shared" si="14"/>
        <v>0</v>
      </c>
      <c r="M51" s="292">
        <f t="shared" si="15"/>
        <v>0</v>
      </c>
      <c r="N51" s="39">
        <f t="shared" si="16"/>
        <v>0</v>
      </c>
      <c r="O51" s="40">
        <v>1</v>
      </c>
      <c r="P51" s="41">
        <f t="shared" si="17"/>
        <v>0</v>
      </c>
      <c r="Q51" s="44">
        <v>1</v>
      </c>
      <c r="R51" s="41">
        <f t="shared" si="18"/>
        <v>0</v>
      </c>
      <c r="S51" s="44">
        <v>1</v>
      </c>
      <c r="T51" s="41">
        <f t="shared" si="19"/>
        <v>0</v>
      </c>
      <c r="U51" s="44">
        <v>1</v>
      </c>
      <c r="V51" s="41">
        <f t="shared" si="20"/>
        <v>0</v>
      </c>
      <c r="W51" s="44"/>
      <c r="X51" s="41">
        <f t="shared" si="21"/>
        <v>0</v>
      </c>
      <c r="Y51" s="42"/>
      <c r="Z51" s="43">
        <f t="shared" si="22"/>
        <v>0</v>
      </c>
    </row>
    <row r="52" spans="2:26" s="13" customFormat="1" ht="25.5" x14ac:dyDescent="0.2">
      <c r="B52" s="36" t="s">
        <v>327</v>
      </c>
      <c r="C52" s="45" t="s">
        <v>377</v>
      </c>
      <c r="D52" s="471" t="s">
        <v>378</v>
      </c>
      <c r="E52" s="38">
        <v>4</v>
      </c>
      <c r="F52" s="399"/>
      <c r="G52" s="400"/>
      <c r="H52" s="352"/>
      <c r="I52" s="353"/>
      <c r="J52" s="287">
        <f t="shared" si="12"/>
        <v>0</v>
      </c>
      <c r="K52" s="286">
        <f t="shared" si="13"/>
        <v>0</v>
      </c>
      <c r="L52" s="292">
        <f t="shared" si="14"/>
        <v>0</v>
      </c>
      <c r="M52" s="292">
        <f t="shared" si="15"/>
        <v>0</v>
      </c>
      <c r="N52" s="39">
        <f t="shared" si="16"/>
        <v>0</v>
      </c>
      <c r="O52" s="40">
        <v>1</v>
      </c>
      <c r="P52" s="41">
        <f t="shared" si="17"/>
        <v>0</v>
      </c>
      <c r="Q52" s="44">
        <v>1</v>
      </c>
      <c r="R52" s="41">
        <f t="shared" si="18"/>
        <v>0</v>
      </c>
      <c r="S52" s="44">
        <v>1</v>
      </c>
      <c r="T52" s="41">
        <f t="shared" si="19"/>
        <v>0</v>
      </c>
      <c r="U52" s="44">
        <v>1</v>
      </c>
      <c r="V52" s="41">
        <f t="shared" si="20"/>
        <v>0</v>
      </c>
      <c r="W52" s="44"/>
      <c r="X52" s="41">
        <f t="shared" si="21"/>
        <v>0</v>
      </c>
      <c r="Y52" s="42"/>
      <c r="Z52" s="43">
        <f t="shared" si="22"/>
        <v>0</v>
      </c>
    </row>
    <row r="53" spans="2:26" s="13" customFormat="1" ht="12.75" x14ac:dyDescent="0.2">
      <c r="B53" s="36" t="s">
        <v>296</v>
      </c>
      <c r="C53" s="45" t="s">
        <v>379</v>
      </c>
      <c r="D53" s="471" t="s">
        <v>349</v>
      </c>
      <c r="E53" s="38">
        <v>4</v>
      </c>
      <c r="F53" s="399"/>
      <c r="G53" s="400"/>
      <c r="H53" s="352"/>
      <c r="I53" s="353"/>
      <c r="J53" s="287">
        <f t="shared" si="12"/>
        <v>0</v>
      </c>
      <c r="K53" s="286">
        <f t="shared" si="13"/>
        <v>0</v>
      </c>
      <c r="L53" s="292">
        <f t="shared" si="14"/>
        <v>0</v>
      </c>
      <c r="M53" s="292">
        <f t="shared" si="15"/>
        <v>0</v>
      </c>
      <c r="N53" s="39">
        <f t="shared" si="16"/>
        <v>0</v>
      </c>
      <c r="O53" s="40">
        <v>1</v>
      </c>
      <c r="P53" s="41">
        <f t="shared" si="17"/>
        <v>0</v>
      </c>
      <c r="Q53" s="44">
        <v>1</v>
      </c>
      <c r="R53" s="41">
        <f t="shared" si="18"/>
        <v>0</v>
      </c>
      <c r="S53" s="44">
        <v>1</v>
      </c>
      <c r="T53" s="41">
        <f t="shared" si="19"/>
        <v>0</v>
      </c>
      <c r="U53" s="44">
        <v>1</v>
      </c>
      <c r="V53" s="41">
        <f t="shared" si="20"/>
        <v>0</v>
      </c>
      <c r="W53" s="44"/>
      <c r="X53" s="41">
        <f t="shared" si="21"/>
        <v>0</v>
      </c>
      <c r="Y53" s="42"/>
      <c r="Z53" s="43">
        <f t="shared" si="22"/>
        <v>0</v>
      </c>
    </row>
    <row r="54" spans="2:26" s="13" customFormat="1" ht="25.5" x14ac:dyDescent="0.2">
      <c r="B54" s="36" t="s">
        <v>322</v>
      </c>
      <c r="C54" s="45" t="s">
        <v>380</v>
      </c>
      <c r="D54" s="471" t="s">
        <v>381</v>
      </c>
      <c r="E54" s="38">
        <v>4</v>
      </c>
      <c r="F54" s="399"/>
      <c r="G54" s="400"/>
      <c r="H54" s="352"/>
      <c r="I54" s="353"/>
      <c r="J54" s="287">
        <f t="shared" si="12"/>
        <v>0</v>
      </c>
      <c r="K54" s="286">
        <f t="shared" si="13"/>
        <v>0</v>
      </c>
      <c r="L54" s="292">
        <f t="shared" si="14"/>
        <v>0</v>
      </c>
      <c r="M54" s="292">
        <f t="shared" si="15"/>
        <v>0</v>
      </c>
      <c r="N54" s="39">
        <f t="shared" si="16"/>
        <v>0</v>
      </c>
      <c r="O54" s="40">
        <v>1</v>
      </c>
      <c r="P54" s="41">
        <f t="shared" si="17"/>
        <v>0</v>
      </c>
      <c r="Q54" s="44">
        <v>1</v>
      </c>
      <c r="R54" s="41">
        <f t="shared" si="18"/>
        <v>0</v>
      </c>
      <c r="S54" s="44">
        <v>1</v>
      </c>
      <c r="T54" s="41">
        <f t="shared" si="19"/>
        <v>0</v>
      </c>
      <c r="U54" s="44">
        <v>1</v>
      </c>
      <c r="V54" s="41">
        <f t="shared" si="20"/>
        <v>0</v>
      </c>
      <c r="W54" s="44"/>
      <c r="X54" s="41">
        <f t="shared" si="21"/>
        <v>0</v>
      </c>
      <c r="Y54" s="42"/>
      <c r="Z54" s="43">
        <f t="shared" si="22"/>
        <v>0</v>
      </c>
    </row>
    <row r="55" spans="2:26" s="13" customFormat="1" ht="38.25" x14ac:dyDescent="0.2">
      <c r="B55" s="36" t="s">
        <v>296</v>
      </c>
      <c r="C55" s="45" t="s">
        <v>382</v>
      </c>
      <c r="D55" s="471" t="s">
        <v>371</v>
      </c>
      <c r="E55" s="38">
        <v>4</v>
      </c>
      <c r="F55" s="399"/>
      <c r="G55" s="400"/>
      <c r="H55" s="352"/>
      <c r="I55" s="353"/>
      <c r="J55" s="287">
        <f t="shared" si="12"/>
        <v>0</v>
      </c>
      <c r="K55" s="286">
        <f t="shared" si="13"/>
        <v>0</v>
      </c>
      <c r="L55" s="292">
        <f t="shared" si="14"/>
        <v>0</v>
      </c>
      <c r="M55" s="292">
        <f t="shared" si="15"/>
        <v>0</v>
      </c>
      <c r="N55" s="39">
        <f t="shared" si="16"/>
        <v>0</v>
      </c>
      <c r="O55" s="40">
        <v>1</v>
      </c>
      <c r="P55" s="41">
        <f t="shared" si="17"/>
        <v>0</v>
      </c>
      <c r="Q55" s="44">
        <v>1</v>
      </c>
      <c r="R55" s="41">
        <f t="shared" si="18"/>
        <v>0</v>
      </c>
      <c r="S55" s="44">
        <v>1</v>
      </c>
      <c r="T55" s="41">
        <f t="shared" si="19"/>
        <v>0</v>
      </c>
      <c r="U55" s="44">
        <v>1</v>
      </c>
      <c r="V55" s="41">
        <f t="shared" si="20"/>
        <v>0</v>
      </c>
      <c r="W55" s="44"/>
      <c r="X55" s="41">
        <f t="shared" si="21"/>
        <v>0</v>
      </c>
      <c r="Y55" s="42"/>
      <c r="Z55" s="43">
        <f t="shared" si="22"/>
        <v>0</v>
      </c>
    </row>
    <row r="56" spans="2:26" s="13" customFormat="1" ht="25.5" x14ac:dyDescent="0.2">
      <c r="B56" s="36"/>
      <c r="C56" s="45" t="s">
        <v>383</v>
      </c>
      <c r="D56" s="471" t="s">
        <v>384</v>
      </c>
      <c r="E56" s="38">
        <v>8</v>
      </c>
      <c r="F56" s="399"/>
      <c r="G56" s="400"/>
      <c r="H56" s="352"/>
      <c r="I56" s="353"/>
      <c r="J56" s="287">
        <f t="shared" si="12"/>
        <v>0</v>
      </c>
      <c r="K56" s="286">
        <f t="shared" si="13"/>
        <v>0</v>
      </c>
      <c r="L56" s="292">
        <f t="shared" si="14"/>
        <v>0</v>
      </c>
      <c r="M56" s="292">
        <f t="shared" si="15"/>
        <v>0</v>
      </c>
      <c r="N56" s="39">
        <f t="shared" si="16"/>
        <v>0</v>
      </c>
      <c r="O56" s="40">
        <v>2</v>
      </c>
      <c r="P56" s="41">
        <f t="shared" si="17"/>
        <v>0</v>
      </c>
      <c r="Q56" s="44">
        <v>2</v>
      </c>
      <c r="R56" s="41">
        <f t="shared" si="18"/>
        <v>0</v>
      </c>
      <c r="S56" s="44">
        <v>2</v>
      </c>
      <c r="T56" s="41">
        <f t="shared" si="19"/>
        <v>0</v>
      </c>
      <c r="U56" s="44">
        <v>2</v>
      </c>
      <c r="V56" s="41">
        <f t="shared" si="20"/>
        <v>0</v>
      </c>
      <c r="W56" s="44"/>
      <c r="X56" s="41">
        <f t="shared" si="21"/>
        <v>0</v>
      </c>
      <c r="Y56" s="42"/>
      <c r="Z56" s="43">
        <f t="shared" si="22"/>
        <v>0</v>
      </c>
    </row>
    <row r="57" spans="2:26" s="13" customFormat="1" ht="38.25" x14ac:dyDescent="0.2">
      <c r="B57" s="36" t="s">
        <v>322</v>
      </c>
      <c r="C57" s="45" t="s">
        <v>323</v>
      </c>
      <c r="D57" s="471" t="s">
        <v>324</v>
      </c>
      <c r="E57" s="38">
        <v>12</v>
      </c>
      <c r="F57" s="399"/>
      <c r="G57" s="400"/>
      <c r="H57" s="352"/>
      <c r="I57" s="353"/>
      <c r="J57" s="287">
        <f t="shared" si="12"/>
        <v>0</v>
      </c>
      <c r="K57" s="286">
        <f t="shared" si="13"/>
        <v>0</v>
      </c>
      <c r="L57" s="292">
        <f t="shared" si="14"/>
        <v>0</v>
      </c>
      <c r="M57" s="292">
        <f t="shared" si="15"/>
        <v>0</v>
      </c>
      <c r="N57" s="39">
        <f t="shared" si="16"/>
        <v>0</v>
      </c>
      <c r="O57" s="40">
        <v>3</v>
      </c>
      <c r="P57" s="41">
        <f t="shared" si="17"/>
        <v>0</v>
      </c>
      <c r="Q57" s="44">
        <v>3</v>
      </c>
      <c r="R57" s="41">
        <f t="shared" si="18"/>
        <v>0</v>
      </c>
      <c r="S57" s="44">
        <v>3</v>
      </c>
      <c r="T57" s="41">
        <f t="shared" si="19"/>
        <v>0</v>
      </c>
      <c r="U57" s="44">
        <v>3</v>
      </c>
      <c r="V57" s="41">
        <f t="shared" si="20"/>
        <v>0</v>
      </c>
      <c r="W57" s="44"/>
      <c r="X57" s="41">
        <f t="shared" si="21"/>
        <v>0</v>
      </c>
      <c r="Y57" s="42"/>
      <c r="Z57" s="43">
        <f t="shared" si="22"/>
        <v>0</v>
      </c>
    </row>
    <row r="58" spans="2:26" s="13" customFormat="1" ht="25.5" x14ac:dyDescent="0.2">
      <c r="B58" s="36" t="s">
        <v>322</v>
      </c>
      <c r="C58" s="45" t="s">
        <v>385</v>
      </c>
      <c r="D58" s="471" t="s">
        <v>386</v>
      </c>
      <c r="E58" s="38">
        <v>12</v>
      </c>
      <c r="F58" s="399"/>
      <c r="G58" s="400"/>
      <c r="H58" s="352"/>
      <c r="I58" s="353"/>
      <c r="J58" s="287">
        <f t="shared" si="12"/>
        <v>0</v>
      </c>
      <c r="K58" s="286">
        <f t="shared" si="13"/>
        <v>0</v>
      </c>
      <c r="L58" s="292">
        <f t="shared" si="14"/>
        <v>0</v>
      </c>
      <c r="M58" s="292">
        <f t="shared" si="15"/>
        <v>0</v>
      </c>
      <c r="N58" s="39">
        <f t="shared" si="16"/>
        <v>0</v>
      </c>
      <c r="O58" s="40">
        <v>3</v>
      </c>
      <c r="P58" s="41">
        <f t="shared" si="17"/>
        <v>0</v>
      </c>
      <c r="Q58" s="44">
        <v>3</v>
      </c>
      <c r="R58" s="41">
        <f t="shared" si="18"/>
        <v>0</v>
      </c>
      <c r="S58" s="44">
        <v>3</v>
      </c>
      <c r="T58" s="41">
        <f t="shared" si="19"/>
        <v>0</v>
      </c>
      <c r="U58" s="44">
        <v>3</v>
      </c>
      <c r="V58" s="41">
        <f t="shared" si="20"/>
        <v>0</v>
      </c>
      <c r="W58" s="44"/>
      <c r="X58" s="41">
        <f t="shared" si="21"/>
        <v>0</v>
      </c>
      <c r="Y58" s="42"/>
      <c r="Z58" s="43">
        <f t="shared" si="22"/>
        <v>0</v>
      </c>
    </row>
    <row r="59" spans="2:26" s="13" customFormat="1" ht="38.25" x14ac:dyDescent="0.2">
      <c r="B59" s="36" t="s">
        <v>363</v>
      </c>
      <c r="C59" s="45" t="s">
        <v>387</v>
      </c>
      <c r="D59" s="471" t="s">
        <v>388</v>
      </c>
      <c r="E59" s="38">
        <v>12</v>
      </c>
      <c r="F59" s="399"/>
      <c r="G59" s="400"/>
      <c r="H59" s="352"/>
      <c r="I59" s="353"/>
      <c r="J59" s="287">
        <f t="shared" si="12"/>
        <v>0</v>
      </c>
      <c r="K59" s="286">
        <f t="shared" si="13"/>
        <v>0</v>
      </c>
      <c r="L59" s="292">
        <f t="shared" si="14"/>
        <v>0</v>
      </c>
      <c r="M59" s="292">
        <f t="shared" si="15"/>
        <v>0</v>
      </c>
      <c r="N59" s="39">
        <f t="shared" si="16"/>
        <v>0</v>
      </c>
      <c r="O59" s="40">
        <v>3</v>
      </c>
      <c r="P59" s="41">
        <f t="shared" si="17"/>
        <v>0</v>
      </c>
      <c r="Q59" s="44">
        <v>3</v>
      </c>
      <c r="R59" s="41">
        <f t="shared" si="18"/>
        <v>0</v>
      </c>
      <c r="S59" s="44">
        <v>3</v>
      </c>
      <c r="T59" s="41">
        <f t="shared" si="19"/>
        <v>0</v>
      </c>
      <c r="U59" s="44">
        <v>3</v>
      </c>
      <c r="V59" s="41">
        <f t="shared" si="20"/>
        <v>0</v>
      </c>
      <c r="W59" s="44"/>
      <c r="X59" s="41">
        <f t="shared" si="21"/>
        <v>0</v>
      </c>
      <c r="Y59" s="42"/>
      <c r="Z59" s="43">
        <f t="shared" si="22"/>
        <v>0</v>
      </c>
    </row>
    <row r="60" spans="2:26" s="13" customFormat="1" ht="38.25" x14ac:dyDescent="0.2">
      <c r="B60" s="36" t="s">
        <v>389</v>
      </c>
      <c r="C60" s="45" t="s">
        <v>390</v>
      </c>
      <c r="D60" s="471" t="s">
        <v>391</v>
      </c>
      <c r="E60" s="38">
        <v>28</v>
      </c>
      <c r="F60" s="399"/>
      <c r="G60" s="400"/>
      <c r="H60" s="352"/>
      <c r="I60" s="353"/>
      <c r="J60" s="287">
        <f t="shared" si="1"/>
        <v>0</v>
      </c>
      <c r="K60" s="286">
        <f t="shared" si="2"/>
        <v>0</v>
      </c>
      <c r="L60" s="292">
        <f t="shared" si="3"/>
        <v>0</v>
      </c>
      <c r="M60" s="292">
        <f t="shared" si="4"/>
        <v>0</v>
      </c>
      <c r="N60" s="39">
        <f t="shared" si="5"/>
        <v>0</v>
      </c>
      <c r="O60" s="40">
        <v>7</v>
      </c>
      <c r="P60" s="41">
        <f t="shared" si="6"/>
        <v>0</v>
      </c>
      <c r="Q60" s="44">
        <v>7</v>
      </c>
      <c r="R60" s="41">
        <f t="shared" si="7"/>
        <v>0</v>
      </c>
      <c r="S60" s="44">
        <v>7</v>
      </c>
      <c r="T60" s="41">
        <f t="shared" si="8"/>
        <v>0</v>
      </c>
      <c r="U60" s="44">
        <v>7</v>
      </c>
      <c r="V60" s="41">
        <f t="shared" si="9"/>
        <v>0</v>
      </c>
      <c r="W60" s="44"/>
      <c r="X60" s="41">
        <f t="shared" si="10"/>
        <v>0</v>
      </c>
      <c r="Y60" s="42"/>
      <c r="Z60" s="43">
        <f t="shared" si="11"/>
        <v>0</v>
      </c>
    </row>
    <row r="61" spans="2:26" s="13" customFormat="1" ht="51" x14ac:dyDescent="0.2">
      <c r="B61" s="36" t="s">
        <v>389</v>
      </c>
      <c r="C61" s="45" t="s">
        <v>392</v>
      </c>
      <c r="D61" s="471" t="s">
        <v>393</v>
      </c>
      <c r="E61" s="38">
        <v>12</v>
      </c>
      <c r="F61" s="399"/>
      <c r="G61" s="400"/>
      <c r="H61" s="352"/>
      <c r="I61" s="353"/>
      <c r="J61" s="287">
        <f t="shared" si="1"/>
        <v>0</v>
      </c>
      <c r="K61" s="286">
        <f t="shared" si="2"/>
        <v>0</v>
      </c>
      <c r="L61" s="292">
        <f t="shared" si="3"/>
        <v>0</v>
      </c>
      <c r="M61" s="292">
        <f t="shared" si="4"/>
        <v>0</v>
      </c>
      <c r="N61" s="39">
        <f t="shared" si="5"/>
        <v>0</v>
      </c>
      <c r="O61" s="40">
        <v>3</v>
      </c>
      <c r="P61" s="41">
        <f t="shared" si="6"/>
        <v>0</v>
      </c>
      <c r="Q61" s="44">
        <v>3</v>
      </c>
      <c r="R61" s="41">
        <f t="shared" si="7"/>
        <v>0</v>
      </c>
      <c r="S61" s="44">
        <v>3</v>
      </c>
      <c r="T61" s="41">
        <f t="shared" si="8"/>
        <v>0</v>
      </c>
      <c r="U61" s="44">
        <v>3</v>
      </c>
      <c r="V61" s="41">
        <f t="shared" si="9"/>
        <v>0</v>
      </c>
      <c r="W61" s="44"/>
      <c r="X61" s="41">
        <f t="shared" si="10"/>
        <v>0</v>
      </c>
      <c r="Y61" s="42"/>
      <c r="Z61" s="43">
        <f t="shared" si="11"/>
        <v>0</v>
      </c>
    </row>
    <row r="62" spans="2:26" s="13" customFormat="1" ht="12.75" x14ac:dyDescent="0.2">
      <c r="B62" s="36" t="s">
        <v>327</v>
      </c>
      <c r="C62" s="45" t="s">
        <v>394</v>
      </c>
      <c r="D62" s="471" t="s">
        <v>395</v>
      </c>
      <c r="E62" s="38">
        <v>40</v>
      </c>
      <c r="F62" s="399"/>
      <c r="G62" s="400"/>
      <c r="H62" s="352"/>
      <c r="I62" s="353"/>
      <c r="J62" s="287">
        <f t="shared" si="1"/>
        <v>0</v>
      </c>
      <c r="K62" s="286">
        <f t="shared" si="2"/>
        <v>0</v>
      </c>
      <c r="L62" s="292">
        <f t="shared" si="3"/>
        <v>0</v>
      </c>
      <c r="M62" s="292">
        <f t="shared" si="4"/>
        <v>0</v>
      </c>
      <c r="N62" s="39">
        <f t="shared" si="5"/>
        <v>0</v>
      </c>
      <c r="O62" s="40">
        <v>10</v>
      </c>
      <c r="P62" s="41">
        <f t="shared" si="6"/>
        <v>0</v>
      </c>
      <c r="Q62" s="44">
        <v>10</v>
      </c>
      <c r="R62" s="41">
        <f t="shared" si="7"/>
        <v>0</v>
      </c>
      <c r="S62" s="44">
        <v>10</v>
      </c>
      <c r="T62" s="41">
        <f t="shared" si="8"/>
        <v>0</v>
      </c>
      <c r="U62" s="44">
        <v>10</v>
      </c>
      <c r="V62" s="41">
        <f t="shared" si="9"/>
        <v>0</v>
      </c>
      <c r="W62" s="44"/>
      <c r="X62" s="41">
        <f t="shared" si="10"/>
        <v>0</v>
      </c>
      <c r="Y62" s="42"/>
      <c r="Z62" s="43">
        <f t="shared" si="11"/>
        <v>0</v>
      </c>
    </row>
    <row r="63" spans="2:26" s="13" customFormat="1" ht="12.75" x14ac:dyDescent="0.2">
      <c r="B63" s="36"/>
      <c r="C63" s="45" t="s">
        <v>396</v>
      </c>
      <c r="D63" s="471" t="s">
        <v>397</v>
      </c>
      <c r="E63" s="38">
        <v>40</v>
      </c>
      <c r="F63" s="399"/>
      <c r="G63" s="400"/>
      <c r="H63" s="352"/>
      <c r="I63" s="353"/>
      <c r="J63" s="287">
        <f t="shared" si="1"/>
        <v>0</v>
      </c>
      <c r="K63" s="286">
        <f t="shared" si="2"/>
        <v>0</v>
      </c>
      <c r="L63" s="292">
        <f t="shared" si="3"/>
        <v>0</v>
      </c>
      <c r="M63" s="292">
        <f t="shared" si="4"/>
        <v>0</v>
      </c>
      <c r="N63" s="39">
        <f t="shared" si="5"/>
        <v>0</v>
      </c>
      <c r="O63" s="40">
        <v>10</v>
      </c>
      <c r="P63" s="41">
        <f t="shared" si="6"/>
        <v>0</v>
      </c>
      <c r="Q63" s="44">
        <v>10</v>
      </c>
      <c r="R63" s="41">
        <f t="shared" si="7"/>
        <v>0</v>
      </c>
      <c r="S63" s="44">
        <v>10</v>
      </c>
      <c r="T63" s="41">
        <f t="shared" si="8"/>
        <v>0</v>
      </c>
      <c r="U63" s="44">
        <v>10</v>
      </c>
      <c r="V63" s="41">
        <f t="shared" si="9"/>
        <v>0</v>
      </c>
      <c r="W63" s="44"/>
      <c r="X63" s="41">
        <f t="shared" si="10"/>
        <v>0</v>
      </c>
      <c r="Y63" s="42"/>
      <c r="Z63" s="43">
        <f t="shared" si="11"/>
        <v>0</v>
      </c>
    </row>
    <row r="64" spans="2:26" s="13" customFormat="1" ht="25.5" x14ac:dyDescent="0.2">
      <c r="B64" s="36" t="s">
        <v>398</v>
      </c>
      <c r="C64" s="45" t="s">
        <v>399</v>
      </c>
      <c r="D64" s="471" t="s">
        <v>400</v>
      </c>
      <c r="E64" s="38">
        <v>4</v>
      </c>
      <c r="F64" s="399"/>
      <c r="G64" s="400"/>
      <c r="H64" s="352"/>
      <c r="I64" s="353"/>
      <c r="J64" s="287">
        <f t="shared" si="1"/>
        <v>0</v>
      </c>
      <c r="K64" s="286">
        <f t="shared" si="2"/>
        <v>0</v>
      </c>
      <c r="L64" s="292">
        <f t="shared" si="3"/>
        <v>0</v>
      </c>
      <c r="M64" s="292">
        <f t="shared" si="4"/>
        <v>0</v>
      </c>
      <c r="N64" s="39">
        <f t="shared" si="5"/>
        <v>0</v>
      </c>
      <c r="O64" s="40">
        <v>1</v>
      </c>
      <c r="P64" s="41">
        <f t="shared" si="6"/>
        <v>0</v>
      </c>
      <c r="Q64" s="44">
        <v>1</v>
      </c>
      <c r="R64" s="41">
        <f t="shared" si="7"/>
        <v>0</v>
      </c>
      <c r="S64" s="44">
        <v>1</v>
      </c>
      <c r="T64" s="41">
        <f t="shared" si="8"/>
        <v>0</v>
      </c>
      <c r="U64" s="44">
        <v>1</v>
      </c>
      <c r="V64" s="41">
        <f t="shared" si="9"/>
        <v>0</v>
      </c>
      <c r="W64" s="44"/>
      <c r="X64" s="41">
        <f t="shared" si="10"/>
        <v>0</v>
      </c>
      <c r="Y64" s="42"/>
      <c r="Z64" s="43">
        <f t="shared" si="11"/>
        <v>0</v>
      </c>
    </row>
    <row r="65" spans="2:26" s="13" customFormat="1" ht="25.5" x14ac:dyDescent="0.2">
      <c r="B65" s="36" t="s">
        <v>354</v>
      </c>
      <c r="C65" s="45" t="s">
        <v>405</v>
      </c>
      <c r="D65" s="474" t="s">
        <v>406</v>
      </c>
      <c r="E65" s="38">
        <f t="shared" ref="E65:E67" si="23">O65+Q65+S65+U65+W65+Y65</f>
        <v>4000</v>
      </c>
      <c r="F65" s="399"/>
      <c r="G65" s="400"/>
      <c r="H65" s="352"/>
      <c r="I65" s="353"/>
      <c r="J65" s="287"/>
      <c r="K65" s="286"/>
      <c r="L65" s="292"/>
      <c r="M65" s="292"/>
      <c r="N65" s="39"/>
      <c r="O65" s="40">
        <v>1000</v>
      </c>
      <c r="P65" s="41">
        <f t="shared" si="6"/>
        <v>0</v>
      </c>
      <c r="Q65" s="44">
        <v>1000</v>
      </c>
      <c r="R65" s="41">
        <f t="shared" si="7"/>
        <v>0</v>
      </c>
      <c r="S65" s="44">
        <v>1000</v>
      </c>
      <c r="T65" s="41">
        <f t="shared" si="8"/>
        <v>0</v>
      </c>
      <c r="U65" s="44">
        <v>1000</v>
      </c>
      <c r="V65" s="41">
        <f t="shared" si="9"/>
        <v>0</v>
      </c>
      <c r="W65" s="44"/>
      <c r="X65" s="41"/>
      <c r="Y65" s="42"/>
      <c r="Z65" s="43"/>
    </row>
    <row r="66" spans="2:26" s="13" customFormat="1" ht="12.75" x14ac:dyDescent="0.2">
      <c r="B66" s="36" t="s">
        <v>177</v>
      </c>
      <c r="C66" s="45" t="s">
        <v>178</v>
      </c>
      <c r="D66" s="471"/>
      <c r="E66" s="38">
        <f t="shared" si="23"/>
        <v>4</v>
      </c>
      <c r="F66" s="399"/>
      <c r="G66" s="400"/>
      <c r="H66" s="352"/>
      <c r="I66" s="353"/>
      <c r="J66" s="287">
        <f t="shared" si="1"/>
        <v>0</v>
      </c>
      <c r="K66" s="286">
        <f t="shared" si="2"/>
        <v>0</v>
      </c>
      <c r="L66" s="292">
        <f t="shared" si="3"/>
        <v>0</v>
      </c>
      <c r="M66" s="292">
        <f t="shared" si="4"/>
        <v>0</v>
      </c>
      <c r="N66" s="39">
        <f t="shared" si="5"/>
        <v>0</v>
      </c>
      <c r="O66" s="40">
        <v>1</v>
      </c>
      <c r="P66" s="41">
        <f t="shared" si="6"/>
        <v>0</v>
      </c>
      <c r="Q66" s="44">
        <v>1</v>
      </c>
      <c r="R66" s="41">
        <f t="shared" si="7"/>
        <v>0</v>
      </c>
      <c r="S66" s="44">
        <v>1</v>
      </c>
      <c r="T66" s="41">
        <f t="shared" si="8"/>
        <v>0</v>
      </c>
      <c r="U66" s="44">
        <v>1</v>
      </c>
      <c r="V66" s="41">
        <f t="shared" si="9"/>
        <v>0</v>
      </c>
      <c r="W66" s="44"/>
      <c r="X66" s="41">
        <f t="shared" si="10"/>
        <v>0</v>
      </c>
      <c r="Y66" s="42"/>
      <c r="Z66" s="43">
        <f t="shared" si="11"/>
        <v>0</v>
      </c>
    </row>
    <row r="67" spans="2:26" s="13" customFormat="1" ht="13.5" thickBot="1" x14ac:dyDescent="0.25">
      <c r="B67" s="284" t="s">
        <v>177</v>
      </c>
      <c r="C67" s="46" t="s">
        <v>179</v>
      </c>
      <c r="D67" s="472"/>
      <c r="E67" s="38">
        <f t="shared" si="23"/>
        <v>4</v>
      </c>
      <c r="F67" s="401"/>
      <c r="G67" s="402"/>
      <c r="H67" s="354"/>
      <c r="I67" s="355"/>
      <c r="J67" s="288">
        <f t="shared" si="1"/>
        <v>0</v>
      </c>
      <c r="K67" s="49">
        <f t="shared" si="2"/>
        <v>0</v>
      </c>
      <c r="L67" s="293">
        <f t="shared" si="3"/>
        <v>0</v>
      </c>
      <c r="M67" s="293">
        <f t="shared" si="4"/>
        <v>0</v>
      </c>
      <c r="N67" s="47">
        <f t="shared" si="5"/>
        <v>0</v>
      </c>
      <c r="O67" s="48">
        <v>1</v>
      </c>
      <c r="P67" s="49">
        <f t="shared" si="6"/>
        <v>0</v>
      </c>
      <c r="Q67" s="50">
        <v>1</v>
      </c>
      <c r="R67" s="49">
        <f t="shared" si="7"/>
        <v>0</v>
      </c>
      <c r="S67" s="50">
        <v>1</v>
      </c>
      <c r="T67" s="49">
        <f t="shared" si="8"/>
        <v>0</v>
      </c>
      <c r="U67" s="50">
        <v>1</v>
      </c>
      <c r="V67" s="49">
        <f t="shared" si="9"/>
        <v>0</v>
      </c>
      <c r="W67" s="50"/>
      <c r="X67" s="49">
        <f t="shared" si="10"/>
        <v>0</v>
      </c>
      <c r="Y67" s="51"/>
      <c r="Z67" s="52">
        <f t="shared" si="11"/>
        <v>0</v>
      </c>
    </row>
    <row r="68" spans="2:26" ht="15.75" thickBot="1" x14ac:dyDescent="0.3">
      <c r="E68" s="14"/>
      <c r="I68" s="15"/>
      <c r="J68" s="289">
        <f>SUM(J23:J67)</f>
        <v>0</v>
      </c>
      <c r="K68" s="290">
        <f>SUM(K23:K67)</f>
        <v>0</v>
      </c>
      <c r="L68" s="290">
        <f>SUM(L23:L67)</f>
        <v>0</v>
      </c>
      <c r="M68" s="290">
        <f>SUM(M23:M67)</f>
        <v>0</v>
      </c>
      <c r="N68" s="291">
        <f>SUM(N23:N67)</f>
        <v>0</v>
      </c>
      <c r="O68"/>
      <c r="P68" s="277">
        <f>SUM(P23:P67)</f>
        <v>0</v>
      </c>
      <c r="Q68"/>
      <c r="R68" s="277">
        <f>SUM(R23:R67)</f>
        <v>0</v>
      </c>
      <c r="S68"/>
      <c r="T68" s="277">
        <f>SUM(T23:T67)</f>
        <v>0</v>
      </c>
      <c r="U68"/>
      <c r="V68" s="277">
        <f>SUM(V23:V67)</f>
        <v>0</v>
      </c>
      <c r="W68"/>
      <c r="X68" s="277">
        <f>SUM(X23:X67)</f>
        <v>0</v>
      </c>
      <c r="Y68"/>
      <c r="Z68" s="277">
        <f>SUM(Z23:Z67)</f>
        <v>0</v>
      </c>
    </row>
    <row r="70" spans="2:26" ht="15.75" thickBot="1" x14ac:dyDescent="0.3"/>
    <row r="71" spans="2:26" x14ac:dyDescent="0.25">
      <c r="B71" s="278" t="s">
        <v>180</v>
      </c>
      <c r="C71" s="53">
        <f>L68</f>
        <v>0</v>
      </c>
    </row>
    <row r="72" spans="2:26" x14ac:dyDescent="0.25">
      <c r="B72" s="279" t="s">
        <v>181</v>
      </c>
      <c r="C72" s="54">
        <f>N68</f>
        <v>0</v>
      </c>
    </row>
    <row r="73" spans="2:26" ht="15.75" thickBot="1" x14ac:dyDescent="0.3">
      <c r="B73" s="280" t="s">
        <v>182</v>
      </c>
      <c r="C73" s="55">
        <f>M68</f>
        <v>0</v>
      </c>
    </row>
  </sheetData>
  <sheetProtection algorithmName="SHA-512" hashValue="zO1CavsSFFaZA6GdGrq6idwyxlWs1yNZ1YX5a3yjCzf4C35HiZpOJAWro3NBKmY4BTiviNESsfABZlGcxeNx+w==" saltValue="HuY07TxlCW4TSAFec42p9A==" spinCount="100000" sheet="1" formatCells="0" formatRows="0" insertColumns="0" insertRows="0" insertHyperlinks="0" sort="0" pivotTables="0"/>
  <protectedRanges>
    <protectedRange sqref="F23:I67" name="Range2"/>
    <protectedRange sqref="C5:D10" name="Range1"/>
  </protectedRanges>
  <mergeCells count="14">
    <mergeCell ref="C3:D3"/>
    <mergeCell ref="C4:D4"/>
    <mergeCell ref="O19:P19"/>
    <mergeCell ref="O18:Z18"/>
    <mergeCell ref="Q19:R19"/>
    <mergeCell ref="S19:T19"/>
    <mergeCell ref="U19:V19"/>
    <mergeCell ref="W19:X19"/>
    <mergeCell ref="Y19:Z19"/>
    <mergeCell ref="B18:E19"/>
    <mergeCell ref="B12:H12"/>
    <mergeCell ref="B15:N15"/>
    <mergeCell ref="J18:N19"/>
    <mergeCell ref="F18:I19"/>
  </mergeCells>
  <dataValidations count="1">
    <dataValidation type="list" allowBlank="1" showInputMessage="1" showErrorMessage="1" sqref="B21 B23:B67" xr:uid="{9F841A5A-6DF7-4621-9413-34E1BE2F9940}">
      <formula1>"Cabling/Connectors,Caching,Data Distribution,Data Protection,Racks,Software,Wireless Data Distribution,Miscellaneous,License,Transceiver,Module"</formula1>
    </dataValidation>
  </dataValidations>
  <pageMargins left="0.7" right="0.7" top="0.75" bottom="0.75" header="0.3" footer="0.3"/>
  <pageSetup scale="3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40625" defaultRowHeight="15" x14ac:dyDescent="0.25"/>
  <cols>
    <col min="1" max="1" width="1.7109375" style="17" customWidth="1"/>
    <col min="2" max="2" width="9.140625" style="17"/>
    <col min="3" max="3" width="17.7109375" style="17" customWidth="1"/>
    <col min="4" max="4" width="24" style="17" customWidth="1"/>
    <col min="5" max="5" width="19.140625" style="17" customWidth="1"/>
    <col min="6" max="6" width="70" style="17" customWidth="1"/>
    <col min="7" max="8" width="19.140625" style="17" customWidth="1"/>
    <col min="9" max="9" width="17" style="17" customWidth="1"/>
    <col min="10" max="16384" width="9.140625" style="17"/>
  </cols>
  <sheetData>
    <row r="2" spans="2:9" ht="26.25" x14ac:dyDescent="0.25">
      <c r="B2" s="536" t="s">
        <v>219</v>
      </c>
      <c r="C2" s="536"/>
      <c r="D2" s="536"/>
      <c r="E2" s="536"/>
      <c r="F2" s="536"/>
      <c r="G2" s="536"/>
      <c r="H2" s="536"/>
      <c r="I2" s="536"/>
    </row>
    <row r="3" spans="2:9" ht="26.25" x14ac:dyDescent="0.4">
      <c r="B3" s="542" t="s">
        <v>195</v>
      </c>
      <c r="C3" s="542"/>
      <c r="D3" s="542"/>
      <c r="E3" s="542"/>
      <c r="F3" s="542"/>
      <c r="G3" s="542"/>
      <c r="H3" s="542"/>
      <c r="I3" s="542"/>
    </row>
    <row r="4" spans="2:9" ht="21.75" thickBot="1" x14ac:dyDescent="0.3">
      <c r="B4" s="359"/>
      <c r="C4" s="359"/>
      <c r="D4" s="359"/>
      <c r="E4" s="359"/>
      <c r="F4" s="359"/>
      <c r="G4" s="359"/>
      <c r="H4" s="359"/>
      <c r="I4" s="359"/>
    </row>
    <row r="5" spans="2:9" ht="19.5" thickBot="1" x14ac:dyDescent="0.3">
      <c r="B5" s="537" t="s">
        <v>291</v>
      </c>
      <c r="C5" s="538"/>
      <c r="D5" s="384"/>
      <c r="E5" s="385"/>
      <c r="F5" s="386"/>
    </row>
    <row r="6" spans="2:9" ht="19.5" thickBot="1" x14ac:dyDescent="0.3">
      <c r="B6" s="537" t="s">
        <v>76</v>
      </c>
      <c r="C6" s="538"/>
      <c r="D6" s="384"/>
      <c r="E6" s="385"/>
      <c r="F6" s="386"/>
    </row>
    <row r="7" spans="2:9" ht="19.5" thickBot="1" x14ac:dyDescent="0.3">
      <c r="B7" s="537" t="s">
        <v>154</v>
      </c>
      <c r="C7" s="538"/>
      <c r="D7" s="387"/>
      <c r="E7" s="388"/>
      <c r="F7" s="389"/>
    </row>
    <row r="8" spans="2:9" ht="19.5" thickBot="1" x14ac:dyDescent="0.3">
      <c r="B8" s="537" t="s">
        <v>155</v>
      </c>
      <c r="C8" s="538"/>
      <c r="D8" s="387"/>
      <c r="E8" s="388"/>
      <c r="F8" s="389"/>
    </row>
    <row r="9" spans="2:9" ht="19.5" thickBot="1" x14ac:dyDescent="0.3">
      <c r="B9" s="537" t="s">
        <v>292</v>
      </c>
      <c r="C9" s="538"/>
      <c r="D9" s="387" t="s">
        <v>156</v>
      </c>
      <c r="E9" s="388"/>
      <c r="F9" s="389"/>
    </row>
    <row r="10" spans="2:9" ht="19.5" thickBot="1" x14ac:dyDescent="0.3">
      <c r="B10" s="537" t="s">
        <v>157</v>
      </c>
      <c r="C10" s="538"/>
      <c r="D10" s="387"/>
      <c r="E10" s="388"/>
      <c r="F10" s="389"/>
    </row>
    <row r="11" spans="2:9" ht="19.5" thickBot="1" x14ac:dyDescent="0.3">
      <c r="B11" s="537" t="s">
        <v>293</v>
      </c>
      <c r="C11" s="538"/>
      <c r="D11" s="387"/>
      <c r="E11" s="388"/>
      <c r="F11" s="389"/>
    </row>
    <row r="12" spans="2:9" ht="19.5" thickBot="1" x14ac:dyDescent="0.3">
      <c r="B12" s="537" t="s">
        <v>294</v>
      </c>
      <c r="C12" s="538"/>
      <c r="D12" s="387"/>
      <c r="E12" s="388"/>
      <c r="F12" s="389"/>
    </row>
    <row r="13" spans="2:9" ht="19.5" thickBot="1" x14ac:dyDescent="0.3">
      <c r="B13" s="537" t="s">
        <v>159</v>
      </c>
      <c r="C13" s="538"/>
      <c r="D13" s="387"/>
      <c r="E13" s="388"/>
      <c r="F13" s="389"/>
    </row>
    <row r="14" spans="2:9" ht="19.5" thickBot="1" x14ac:dyDescent="0.3">
      <c r="B14" s="537" t="s">
        <v>160</v>
      </c>
      <c r="C14" s="538"/>
      <c r="D14" s="387" t="s">
        <v>161</v>
      </c>
      <c r="E14" s="388"/>
      <c r="F14" s="389"/>
    </row>
    <row r="16" spans="2:9" x14ac:dyDescent="0.25">
      <c r="B16" s="523" t="s">
        <v>273</v>
      </c>
      <c r="C16" s="523"/>
      <c r="D16" s="523"/>
      <c r="E16" s="523"/>
      <c r="F16" s="523"/>
      <c r="G16" s="523"/>
      <c r="H16" s="523"/>
      <c r="I16" s="523"/>
    </row>
    <row r="17" spans="2:9" x14ac:dyDescent="0.25">
      <c r="B17" s="523"/>
      <c r="C17" s="523"/>
      <c r="D17" s="523"/>
      <c r="E17" s="523"/>
      <c r="F17" s="523"/>
      <c r="G17" s="523"/>
      <c r="H17" s="523"/>
      <c r="I17" s="523"/>
    </row>
    <row r="18" spans="2:9" x14ac:dyDescent="0.25">
      <c r="B18" s="523"/>
      <c r="C18" s="523"/>
      <c r="D18" s="523"/>
      <c r="E18" s="523"/>
      <c r="F18" s="523"/>
      <c r="G18" s="523"/>
      <c r="H18" s="523"/>
      <c r="I18" s="523"/>
    </row>
    <row r="19" spans="2:9" x14ac:dyDescent="0.25">
      <c r="B19" s="523"/>
      <c r="C19" s="523"/>
      <c r="D19" s="523"/>
      <c r="E19" s="523"/>
      <c r="F19" s="523"/>
      <c r="G19" s="523"/>
      <c r="H19" s="523"/>
      <c r="I19" s="523"/>
    </row>
    <row r="20" spans="2:9" x14ac:dyDescent="0.25">
      <c r="B20" s="523"/>
      <c r="C20" s="523"/>
      <c r="D20" s="523"/>
      <c r="E20" s="523"/>
      <c r="F20" s="523"/>
      <c r="G20" s="523"/>
      <c r="H20" s="523"/>
      <c r="I20" s="523"/>
    </row>
    <row r="21" spans="2:9" x14ac:dyDescent="0.25">
      <c r="B21" s="523"/>
      <c r="C21" s="523"/>
      <c r="D21" s="523"/>
      <c r="E21" s="523"/>
      <c r="F21" s="523"/>
      <c r="G21" s="523"/>
      <c r="H21" s="523"/>
      <c r="I21" s="523"/>
    </row>
    <row r="22" spans="2:9" x14ac:dyDescent="0.25">
      <c r="B22" s="523"/>
      <c r="C22" s="523"/>
      <c r="D22" s="523"/>
      <c r="E22" s="523"/>
      <c r="F22" s="523"/>
      <c r="G22" s="523"/>
      <c r="H22" s="523"/>
      <c r="I22" s="523"/>
    </row>
    <row r="23" spans="2:9" x14ac:dyDescent="0.25">
      <c r="B23" s="523"/>
      <c r="C23" s="523"/>
      <c r="D23" s="523"/>
      <c r="E23" s="523"/>
      <c r="F23" s="523"/>
      <c r="G23" s="523"/>
      <c r="H23" s="523"/>
      <c r="I23" s="523"/>
    </row>
    <row r="24" spans="2:9" x14ac:dyDescent="0.25">
      <c r="B24" s="523"/>
      <c r="C24" s="523"/>
      <c r="D24" s="523"/>
      <c r="E24" s="523"/>
      <c r="F24" s="523"/>
      <c r="G24" s="523"/>
      <c r="H24" s="523"/>
      <c r="I24" s="523"/>
    </row>
    <row r="25" spans="2:9" ht="66" customHeight="1" x14ac:dyDescent="0.25">
      <c r="B25" s="523"/>
      <c r="C25" s="523"/>
      <c r="D25" s="523"/>
      <c r="E25" s="523"/>
      <c r="F25" s="523"/>
      <c r="G25" s="523"/>
      <c r="H25" s="523"/>
      <c r="I25" s="523"/>
    </row>
    <row r="26" spans="2:9" ht="15.75" thickBot="1" x14ac:dyDescent="0.3"/>
    <row r="27" spans="2:9" s="18" customFormat="1" ht="49.15" customHeight="1" thickBot="1" x14ac:dyDescent="0.3">
      <c r="B27" s="360" t="s">
        <v>196</v>
      </c>
      <c r="C27" s="360" t="s">
        <v>197</v>
      </c>
      <c r="D27" s="360" t="s">
        <v>198</v>
      </c>
      <c r="E27" s="360" t="s">
        <v>274</v>
      </c>
      <c r="F27" s="361" t="s">
        <v>199</v>
      </c>
      <c r="G27" s="360" t="s">
        <v>200</v>
      </c>
      <c r="H27" s="362" t="s">
        <v>201</v>
      </c>
      <c r="I27" s="360" t="s">
        <v>275</v>
      </c>
    </row>
    <row r="28" spans="2:9" ht="15.75" thickBot="1" x14ac:dyDescent="0.3">
      <c r="B28" s="539"/>
      <c r="C28" s="539"/>
      <c r="D28" s="539"/>
      <c r="E28" s="539"/>
      <c r="F28" s="539"/>
      <c r="G28" s="540"/>
      <c r="H28" s="539"/>
      <c r="I28" s="539"/>
    </row>
    <row r="29" spans="2:9" ht="15.75" thickBot="1" x14ac:dyDescent="0.3">
      <c r="B29" s="541"/>
      <c r="C29" s="541"/>
      <c r="D29" s="541"/>
      <c r="E29" s="541"/>
      <c r="F29" s="541"/>
      <c r="G29" s="541"/>
      <c r="H29" s="541"/>
      <c r="I29" s="541"/>
    </row>
    <row r="30" spans="2:9" ht="15.75" thickBot="1" x14ac:dyDescent="0.3">
      <c r="B30" s="363"/>
      <c r="C30" s="363"/>
      <c r="D30" s="363"/>
      <c r="E30" s="390"/>
      <c r="F30" s="374"/>
      <c r="G30" s="375"/>
      <c r="H30" s="376"/>
      <c r="I30" s="375"/>
    </row>
    <row r="31" spans="2:9" ht="15.75" thickBot="1" x14ac:dyDescent="0.3">
      <c r="B31" s="363"/>
      <c r="C31" s="363"/>
      <c r="D31" s="363"/>
      <c r="E31" s="390"/>
      <c r="F31" s="374"/>
      <c r="G31" s="375"/>
      <c r="H31" s="376"/>
      <c r="I31" s="375"/>
    </row>
    <row r="32" spans="2:9" ht="15.75" thickBot="1" x14ac:dyDescent="0.3">
      <c r="B32" s="363"/>
      <c r="C32" s="363"/>
      <c r="D32" s="363"/>
      <c r="E32" s="390"/>
      <c r="F32" s="374"/>
      <c r="G32" s="375"/>
      <c r="H32" s="376"/>
      <c r="I32" s="375"/>
    </row>
    <row r="33" spans="2:9" ht="15.75" thickBot="1" x14ac:dyDescent="0.3">
      <c r="B33" s="363"/>
      <c r="C33" s="363"/>
      <c r="D33" s="363"/>
      <c r="E33" s="390"/>
      <c r="F33" s="374"/>
      <c r="G33" s="375"/>
      <c r="H33" s="376"/>
      <c r="I33" s="375"/>
    </row>
    <row r="34" spans="2:9" ht="15.75" thickBot="1" x14ac:dyDescent="0.3">
      <c r="B34" s="363"/>
      <c r="C34" s="363"/>
      <c r="D34" s="363"/>
      <c r="E34" s="390"/>
      <c r="F34" s="374"/>
      <c r="G34" s="375"/>
      <c r="H34" s="376"/>
      <c r="I34" s="375"/>
    </row>
    <row r="35" spans="2:9" ht="15.75" thickBot="1" x14ac:dyDescent="0.3">
      <c r="B35" s="363"/>
      <c r="C35" s="363"/>
      <c r="D35" s="363"/>
      <c r="E35" s="390"/>
      <c r="F35" s="374"/>
      <c r="G35" s="375"/>
      <c r="H35" s="376"/>
      <c r="I35" s="375"/>
    </row>
    <row r="36" spans="2:9" ht="15.75" thickBot="1" x14ac:dyDescent="0.3">
      <c r="B36" s="363"/>
      <c r="C36" s="363"/>
      <c r="D36" s="363"/>
      <c r="E36" s="390"/>
      <c r="F36" s="374"/>
      <c r="G36" s="375"/>
      <c r="H36" s="376"/>
      <c r="I36" s="375"/>
    </row>
    <row r="37" spans="2:9" ht="15.75" thickBot="1" x14ac:dyDescent="0.3">
      <c r="B37" s="363"/>
      <c r="C37" s="363"/>
      <c r="D37" s="363"/>
      <c r="E37" s="390"/>
      <c r="F37" s="374"/>
      <c r="G37" s="375"/>
      <c r="H37" s="376"/>
      <c r="I37" s="375"/>
    </row>
    <row r="38" spans="2:9" ht="15.75" thickBot="1" x14ac:dyDescent="0.3">
      <c r="B38" s="363"/>
      <c r="C38" s="363"/>
      <c r="D38" s="363"/>
      <c r="E38" s="390"/>
      <c r="F38" s="374"/>
      <c r="G38" s="375"/>
      <c r="H38" s="376"/>
      <c r="I38" s="375"/>
    </row>
    <row r="39" spans="2:9" ht="15.75" thickBot="1" x14ac:dyDescent="0.3">
      <c r="B39" s="539"/>
      <c r="C39" s="539"/>
      <c r="D39" s="539"/>
      <c r="E39" s="539"/>
      <c r="F39" s="539"/>
      <c r="G39" s="540"/>
      <c r="H39" s="539"/>
      <c r="I39" s="539"/>
    </row>
    <row r="40" spans="2:9" ht="15.75" thickBot="1" x14ac:dyDescent="0.3">
      <c r="B40" s="541"/>
      <c r="C40" s="541"/>
      <c r="D40" s="541"/>
      <c r="E40" s="541"/>
      <c r="F40" s="541"/>
      <c r="G40" s="541"/>
      <c r="H40" s="541"/>
      <c r="I40" s="541"/>
    </row>
    <row r="41" spans="2:9" ht="15.75" thickBot="1" x14ac:dyDescent="0.3">
      <c r="B41" s="363"/>
      <c r="C41" s="363"/>
      <c r="D41" s="365"/>
      <c r="E41" s="366"/>
      <c r="F41" s="377"/>
      <c r="G41" s="378"/>
      <c r="H41" s="379"/>
      <c r="I41" s="375"/>
    </row>
    <row r="42" spans="2:9" ht="15.75" thickBot="1" x14ac:dyDescent="0.3">
      <c r="B42" s="539"/>
      <c r="C42" s="539"/>
      <c r="D42" s="539"/>
      <c r="E42" s="539"/>
      <c r="F42" s="539"/>
      <c r="G42" s="540"/>
      <c r="H42" s="539"/>
      <c r="I42" s="539"/>
    </row>
    <row r="43" spans="2:9" ht="15.75" thickBot="1" x14ac:dyDescent="0.3">
      <c r="B43" s="541"/>
      <c r="C43" s="541"/>
      <c r="D43" s="541"/>
      <c r="E43" s="541"/>
      <c r="F43" s="541"/>
      <c r="G43" s="541"/>
      <c r="H43" s="541"/>
      <c r="I43" s="541"/>
    </row>
    <row r="44" spans="2:9" ht="15.75" thickBot="1" x14ac:dyDescent="0.3">
      <c r="B44" s="367"/>
      <c r="C44" s="363"/>
      <c r="D44" s="363"/>
      <c r="E44" s="364"/>
      <c r="F44" s="374"/>
      <c r="G44" s="375"/>
      <c r="H44" s="376"/>
      <c r="I44" s="375"/>
    </row>
    <row r="45" spans="2:9" ht="15.75" thickBot="1" x14ac:dyDescent="0.3">
      <c r="B45" s="367"/>
      <c r="C45" s="363"/>
      <c r="D45" s="363"/>
      <c r="E45" s="364"/>
      <c r="F45" s="374"/>
      <c r="G45" s="375"/>
      <c r="H45" s="376"/>
      <c r="I45" s="375"/>
    </row>
    <row r="46" spans="2:9" ht="15.75" thickBot="1" x14ac:dyDescent="0.3">
      <c r="B46" s="367"/>
      <c r="C46" s="363"/>
      <c r="D46" s="363"/>
      <c r="E46" s="364"/>
      <c r="F46" s="374"/>
      <c r="G46" s="375"/>
      <c r="H46" s="376"/>
      <c r="I46" s="375"/>
    </row>
    <row r="47" spans="2:9" ht="15.75" customHeight="1" thickBot="1" x14ac:dyDescent="0.3">
      <c r="B47" s="367"/>
      <c r="C47" s="363"/>
      <c r="D47" s="363"/>
      <c r="E47" s="364"/>
      <c r="F47" s="374"/>
      <c r="G47" s="375"/>
      <c r="H47" s="376"/>
      <c r="I47" s="375"/>
    </row>
    <row r="48" spans="2:9" ht="15.75" thickBot="1" x14ac:dyDescent="0.3">
      <c r="B48" s="367"/>
      <c r="C48" s="363"/>
      <c r="D48" s="363"/>
      <c r="E48" s="364"/>
      <c r="F48" s="374"/>
      <c r="G48" s="375"/>
      <c r="H48" s="376"/>
      <c r="I48" s="375"/>
    </row>
    <row r="51" spans="2:8" ht="18.75" x14ac:dyDescent="0.25">
      <c r="B51" s="368" t="s">
        <v>202</v>
      </c>
    </row>
    <row r="52" spans="2:8" x14ac:dyDescent="0.25">
      <c r="B52" s="523" t="s">
        <v>203</v>
      </c>
      <c r="C52" s="523"/>
      <c r="D52" s="523"/>
      <c r="E52" s="523"/>
      <c r="F52" s="523"/>
      <c r="G52" s="523"/>
      <c r="H52" s="523"/>
    </row>
    <row r="53" spans="2:8" ht="5.45" customHeight="1" thickBot="1" x14ac:dyDescent="0.3"/>
    <row r="54" spans="2:8" s="18" customFormat="1" ht="29.45" customHeight="1" thickBot="1" x14ac:dyDescent="0.3">
      <c r="B54" s="543" t="s">
        <v>204</v>
      </c>
      <c r="C54" s="543"/>
      <c r="D54" s="369" t="s">
        <v>205</v>
      </c>
      <c r="E54" s="543" t="s">
        <v>206</v>
      </c>
      <c r="F54" s="543"/>
      <c r="G54" s="543"/>
      <c r="H54" s="543"/>
    </row>
    <row r="55" spans="2:8" ht="15.75" thickBot="1" x14ac:dyDescent="0.3">
      <c r="B55" s="544"/>
      <c r="C55" s="544"/>
      <c r="D55" s="380"/>
      <c r="E55" s="544"/>
      <c r="F55" s="544"/>
      <c r="G55" s="544"/>
      <c r="H55" s="544"/>
    </row>
    <row r="56" spans="2:8" ht="15.75" thickBot="1" x14ac:dyDescent="0.3">
      <c r="B56" s="544"/>
      <c r="C56" s="544"/>
      <c r="D56" s="380"/>
      <c r="E56" s="544"/>
      <c r="F56" s="544"/>
      <c r="G56" s="544"/>
      <c r="H56" s="544"/>
    </row>
    <row r="57" spans="2:8" ht="15.75" thickBot="1" x14ac:dyDescent="0.3">
      <c r="B57" s="544"/>
      <c r="C57" s="544"/>
      <c r="D57" s="380"/>
      <c r="E57" s="544"/>
      <c r="F57" s="544"/>
      <c r="G57" s="544"/>
      <c r="H57" s="544"/>
    </row>
    <row r="58" spans="2:8" ht="15.75" thickBot="1" x14ac:dyDescent="0.3">
      <c r="B58" s="544"/>
      <c r="C58" s="544"/>
      <c r="D58" s="380"/>
      <c r="E58" s="544"/>
      <c r="F58" s="544"/>
      <c r="G58" s="544"/>
      <c r="H58" s="544"/>
    </row>
    <row r="59" spans="2:8" ht="15.75" thickBot="1" x14ac:dyDescent="0.3">
      <c r="B59" s="544"/>
      <c r="C59" s="544"/>
      <c r="D59" s="380"/>
      <c r="E59" s="544"/>
      <c r="F59" s="544"/>
      <c r="G59" s="544"/>
      <c r="H59" s="544"/>
    </row>
    <row r="60" spans="2:8" ht="15.75" thickBot="1" x14ac:dyDescent="0.3">
      <c r="B60" s="544"/>
      <c r="C60" s="544"/>
      <c r="D60" s="380"/>
      <c r="E60" s="544"/>
      <c r="F60" s="544"/>
      <c r="G60" s="544"/>
      <c r="H60" s="544"/>
    </row>
    <row r="61" spans="2:8" ht="15.75" thickBot="1" x14ac:dyDescent="0.3">
      <c r="B61" s="544"/>
      <c r="C61" s="544"/>
      <c r="D61" s="380"/>
      <c r="E61" s="544"/>
      <c r="F61" s="544"/>
      <c r="G61" s="544"/>
      <c r="H61" s="544"/>
    </row>
    <row r="62" spans="2:8" ht="15.75" thickBot="1" x14ac:dyDescent="0.3">
      <c r="B62" s="544"/>
      <c r="C62" s="544"/>
      <c r="D62" s="380"/>
      <c r="E62" s="544"/>
      <c r="F62" s="544"/>
      <c r="G62" s="544"/>
      <c r="H62" s="544"/>
    </row>
    <row r="63" spans="2:8" ht="15.75" thickBot="1" x14ac:dyDescent="0.3">
      <c r="B63" s="544"/>
      <c r="C63" s="544"/>
      <c r="D63" s="380"/>
      <c r="E63" s="544"/>
      <c r="F63" s="544"/>
      <c r="G63" s="544"/>
      <c r="H63" s="544"/>
    </row>
    <row r="64" spans="2:8" ht="5.45" customHeight="1" x14ac:dyDescent="0.25"/>
    <row r="65" spans="2:9" x14ac:dyDescent="0.25">
      <c r="B65" s="549" t="s">
        <v>207</v>
      </c>
      <c r="C65" s="550"/>
      <c r="D65" s="550"/>
      <c r="E65" s="550"/>
      <c r="F65" s="550"/>
      <c r="G65" s="550"/>
      <c r="H65" s="550"/>
      <c r="I65" s="550"/>
    </row>
    <row r="66" spans="2:9" x14ac:dyDescent="0.25">
      <c r="B66" s="370"/>
      <c r="C66" s="371"/>
      <c r="D66" s="371"/>
      <c r="E66" s="371"/>
      <c r="F66" s="371"/>
      <c r="G66" s="371"/>
      <c r="H66" s="371"/>
      <c r="I66" s="371"/>
    </row>
    <row r="68" spans="2:9" ht="18.75" x14ac:dyDescent="0.25">
      <c r="B68" s="368" t="s">
        <v>208</v>
      </c>
    </row>
    <row r="69" spans="2:9" x14ac:dyDescent="0.25">
      <c r="B69" s="523" t="s">
        <v>209</v>
      </c>
      <c r="C69" s="523"/>
      <c r="D69" s="523"/>
      <c r="E69" s="523"/>
      <c r="F69" s="523"/>
      <c r="G69" s="523"/>
      <c r="H69" s="523"/>
    </row>
    <row r="70" spans="2:9" ht="5.45" customHeight="1" thickBot="1" x14ac:dyDescent="0.3"/>
    <row r="71" spans="2:9" s="373" customFormat="1" ht="45.75" thickBot="1" x14ac:dyDescent="0.3">
      <c r="B71" s="551" t="s">
        <v>210</v>
      </c>
      <c r="C71" s="551"/>
      <c r="D71" s="545" t="s">
        <v>211</v>
      </c>
      <c r="E71" s="546"/>
      <c r="F71" s="372" t="s">
        <v>212</v>
      </c>
      <c r="G71" s="372" t="s">
        <v>213</v>
      </c>
      <c r="H71" s="372" t="s">
        <v>276</v>
      </c>
      <c r="I71" s="372" t="s">
        <v>214</v>
      </c>
    </row>
    <row r="72" spans="2:9" ht="15.75" thickBot="1" x14ac:dyDescent="0.3">
      <c r="B72" s="544"/>
      <c r="C72" s="544"/>
      <c r="D72" s="547"/>
      <c r="E72" s="548"/>
      <c r="F72" s="381"/>
      <c r="G72" s="382"/>
      <c r="H72" s="382"/>
      <c r="I72" s="381"/>
    </row>
    <row r="73" spans="2:9" ht="15.75" thickBot="1" x14ac:dyDescent="0.3">
      <c r="B73" s="544"/>
      <c r="C73" s="544"/>
      <c r="D73" s="547"/>
      <c r="E73" s="548"/>
      <c r="F73" s="381"/>
      <c r="G73" s="382"/>
      <c r="H73" s="382"/>
      <c r="I73" s="381"/>
    </row>
    <row r="74" spans="2:9" ht="15.75" thickBot="1" x14ac:dyDescent="0.3">
      <c r="B74" s="544"/>
      <c r="C74" s="544"/>
      <c r="D74" s="547"/>
      <c r="E74" s="548"/>
      <c r="F74" s="381"/>
      <c r="G74" s="382"/>
      <c r="H74" s="382"/>
      <c r="I74" s="381"/>
    </row>
    <row r="75" spans="2:9" ht="15.75" thickBot="1" x14ac:dyDescent="0.3">
      <c r="B75" s="544"/>
      <c r="C75" s="544"/>
      <c r="D75" s="547"/>
      <c r="E75" s="548"/>
      <c r="F75" s="381"/>
      <c r="G75" s="382"/>
      <c r="H75" s="382"/>
      <c r="I75" s="381"/>
    </row>
    <row r="76" spans="2:9" ht="15.75" thickBot="1" x14ac:dyDescent="0.3">
      <c r="B76" s="544"/>
      <c r="C76" s="544"/>
      <c r="D76" s="547"/>
      <c r="E76" s="548"/>
      <c r="F76" s="381"/>
      <c r="G76" s="382"/>
      <c r="H76" s="382"/>
      <c r="I76" s="381"/>
    </row>
    <row r="77" spans="2:9" ht="15.75" thickBot="1" x14ac:dyDescent="0.3">
      <c r="B77" s="544"/>
      <c r="C77" s="544"/>
      <c r="D77" s="547"/>
      <c r="E77" s="548"/>
      <c r="F77" s="381"/>
      <c r="G77" s="382"/>
      <c r="H77" s="382"/>
      <c r="I77" s="381"/>
    </row>
    <row r="78" spans="2:9" ht="15.75" thickBot="1" x14ac:dyDescent="0.3">
      <c r="B78" s="544"/>
      <c r="C78" s="544"/>
      <c r="D78" s="547"/>
      <c r="E78" s="548"/>
      <c r="F78" s="381"/>
      <c r="G78" s="382"/>
      <c r="H78" s="382"/>
      <c r="I78" s="381"/>
    </row>
    <row r="79" spans="2:9" ht="15.75" thickBot="1" x14ac:dyDescent="0.3">
      <c r="B79" s="544"/>
      <c r="C79" s="544"/>
      <c r="D79" s="547"/>
      <c r="E79" s="548"/>
      <c r="F79" s="381"/>
      <c r="G79" s="382"/>
      <c r="H79" s="382"/>
      <c r="I79" s="381"/>
    </row>
    <row r="80" spans="2:9" ht="15.75" thickBot="1" x14ac:dyDescent="0.3">
      <c r="B80" s="544"/>
      <c r="C80" s="544"/>
      <c r="D80" s="547"/>
      <c r="E80" s="548"/>
      <c r="F80" s="381"/>
      <c r="G80" s="382"/>
      <c r="H80" s="382"/>
      <c r="I80" s="381"/>
    </row>
    <row r="82" spans="2:9" x14ac:dyDescent="0.25">
      <c r="B82"/>
      <c r="C82"/>
      <c r="D82"/>
      <c r="E82"/>
      <c r="F82"/>
      <c r="G82"/>
      <c r="H82"/>
      <c r="I82"/>
    </row>
  </sheetData>
  <sheetProtection formatCells="0" formatColumns="0" formatRows="0" insertColumns="0" insertRows="0" insertHyperlinks="0" sort="0" pivotTables="0"/>
  <mergeCells count="62">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 ref="B62:C62"/>
    <mergeCell ref="E62:H62"/>
    <mergeCell ref="B63:C63"/>
    <mergeCell ref="E63:H63"/>
    <mergeCell ref="B65:I65"/>
    <mergeCell ref="D71:E71"/>
    <mergeCell ref="B72:C72"/>
    <mergeCell ref="D72:E72"/>
    <mergeCell ref="B73:C73"/>
    <mergeCell ref="D73:E73"/>
    <mergeCell ref="B61:C61"/>
    <mergeCell ref="E61:H61"/>
    <mergeCell ref="B56:C56"/>
    <mergeCell ref="E56:H56"/>
    <mergeCell ref="B57:C57"/>
    <mergeCell ref="E57:H57"/>
    <mergeCell ref="B58:C58"/>
    <mergeCell ref="E58:H58"/>
    <mergeCell ref="B55:C55"/>
    <mergeCell ref="E55:H55"/>
    <mergeCell ref="B59:C59"/>
    <mergeCell ref="E59:H59"/>
    <mergeCell ref="B60:C60"/>
    <mergeCell ref="E60:H60"/>
    <mergeCell ref="B42:I42"/>
    <mergeCell ref="B43:I43"/>
    <mergeCell ref="B52:H52"/>
    <mergeCell ref="B54:C54"/>
    <mergeCell ref="E54:H54"/>
    <mergeCell ref="B28:I28"/>
    <mergeCell ref="B29:I29"/>
    <mergeCell ref="B39:I39"/>
    <mergeCell ref="B40:I40"/>
    <mergeCell ref="B3:I3"/>
    <mergeCell ref="B13:C13"/>
    <mergeCell ref="B14:C14"/>
    <mergeCell ref="B9:C9"/>
    <mergeCell ref="B10:C10"/>
    <mergeCell ref="B11:C11"/>
    <mergeCell ref="B2:I2"/>
    <mergeCell ref="B12:C12"/>
    <mergeCell ref="B16:I25"/>
    <mergeCell ref="B5:C5"/>
    <mergeCell ref="B6:C6"/>
    <mergeCell ref="B7:C7"/>
    <mergeCell ref="B8:C8"/>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H11" sqref="H11"/>
    </sheetView>
  </sheetViews>
  <sheetFormatPr defaultColWidth="8.85546875" defaultRowHeight="15" x14ac:dyDescent="0.25"/>
  <cols>
    <col min="1" max="1" width="0.7109375" style="58" customWidth="1"/>
    <col min="2" max="2" width="19.85546875" style="58" customWidth="1"/>
    <col min="3" max="3" width="38.42578125" style="58" customWidth="1"/>
    <col min="4" max="5" width="12.140625" style="140" customWidth="1"/>
    <col min="6" max="7" width="12.140625" style="58" customWidth="1"/>
    <col min="8" max="8" width="12.140625" style="141" customWidth="1"/>
    <col min="9" max="9" width="12.140625" style="58" customWidth="1"/>
    <col min="10" max="10" width="12.140625" style="141" customWidth="1"/>
    <col min="11" max="12" width="12.140625" style="58" customWidth="1"/>
    <col min="13" max="14" width="12.140625" style="58" hidden="1" customWidth="1"/>
    <col min="15" max="18" width="12.140625" style="58" customWidth="1"/>
    <col min="19" max="20" width="12.140625" style="58" hidden="1" customWidth="1"/>
    <col min="21" max="21" width="40.5703125" style="58" bestFit="1" customWidth="1"/>
    <col min="22" max="16384" width="8.85546875" style="58"/>
  </cols>
  <sheetData>
    <row r="1" spans="2:21" ht="22.5" x14ac:dyDescent="0.25">
      <c r="B1" s="59" t="s">
        <v>30</v>
      </c>
      <c r="C1" s="60"/>
    </row>
    <row r="2" spans="2:21" ht="14.45" customHeight="1" x14ac:dyDescent="0.25">
      <c r="B2" s="89"/>
      <c r="C2" s="61"/>
      <c r="D2" s="142"/>
      <c r="E2" s="142"/>
    </row>
    <row r="3" spans="2:21" x14ac:dyDescent="0.25">
      <c r="B3" s="63" t="s">
        <v>267</v>
      </c>
      <c r="C3" s="87"/>
      <c r="D3" s="117"/>
      <c r="E3" s="117" t="s">
        <v>0</v>
      </c>
      <c r="F3" s="89"/>
    </row>
    <row r="4" spans="2:21" x14ac:dyDescent="0.25">
      <c r="B4" s="63" t="s">
        <v>1</v>
      </c>
      <c r="C4" s="90"/>
      <c r="D4" s="117"/>
      <c r="E4" s="117" t="s">
        <v>2</v>
      </c>
      <c r="F4" s="89"/>
    </row>
    <row r="5" spans="2:21" x14ac:dyDescent="0.25">
      <c r="B5" s="20" t="s">
        <v>3</v>
      </c>
      <c r="C5" s="137"/>
      <c r="D5" s="150"/>
      <c r="E5" s="150" t="s">
        <v>4</v>
      </c>
      <c r="F5" s="150"/>
    </row>
    <row r="6" spans="2:21" x14ac:dyDescent="0.25">
      <c r="B6" s="124" t="s">
        <v>5</v>
      </c>
      <c r="C6" s="138"/>
      <c r="D6" s="149"/>
      <c r="E6" s="19" t="s">
        <v>215</v>
      </c>
      <c r="F6" s="149"/>
    </row>
    <row r="7" spans="2:21" x14ac:dyDescent="0.25">
      <c r="B7" s="124" t="s">
        <v>6</v>
      </c>
      <c r="C7" s="138"/>
      <c r="D7" s="149"/>
      <c r="E7" s="117" t="s">
        <v>7</v>
      </c>
      <c r="F7" s="149"/>
    </row>
    <row r="8" spans="2:21" s="72" customFormat="1" x14ac:dyDescent="0.25">
      <c r="D8" s="143"/>
      <c r="E8" s="117"/>
      <c r="H8" s="144"/>
      <c r="J8" s="144"/>
    </row>
    <row r="9" spans="2:21" s="72" customFormat="1" ht="15.75" x14ac:dyDescent="0.25">
      <c r="B9" s="312" t="s">
        <v>8</v>
      </c>
      <c r="D9" s="143"/>
      <c r="E9" s="143"/>
      <c r="H9" s="144"/>
      <c r="J9" s="144"/>
    </row>
    <row r="10" spans="2:21" ht="60.75" customHeight="1" x14ac:dyDescent="0.25">
      <c r="B10" s="190" t="s">
        <v>9</v>
      </c>
      <c r="C10" s="190" t="s">
        <v>10</v>
      </c>
      <c r="D10" s="234" t="s">
        <v>11</v>
      </c>
      <c r="E10" s="235" t="s">
        <v>12</v>
      </c>
      <c r="F10" s="168" t="s">
        <v>216</v>
      </c>
      <c r="G10" s="127" t="s">
        <v>13</v>
      </c>
      <c r="H10" s="127" t="s">
        <v>312</v>
      </c>
      <c r="I10" s="236" t="s">
        <v>14</v>
      </c>
      <c r="J10" s="127" t="s">
        <v>15</v>
      </c>
      <c r="K10" s="148" t="s">
        <v>16</v>
      </c>
      <c r="L10" s="190" t="s">
        <v>17</v>
      </c>
      <c r="M10" s="190" t="s">
        <v>18</v>
      </c>
      <c r="N10" s="190" t="s">
        <v>19</v>
      </c>
      <c r="O10" s="125" t="s">
        <v>20</v>
      </c>
      <c r="P10" s="127" t="s">
        <v>21</v>
      </c>
      <c r="Q10" s="190" t="s">
        <v>22</v>
      </c>
      <c r="R10" s="190" t="s">
        <v>23</v>
      </c>
      <c r="S10" s="190" t="s">
        <v>24</v>
      </c>
      <c r="T10" s="190" t="s">
        <v>25</v>
      </c>
      <c r="U10" s="127" t="s">
        <v>26</v>
      </c>
    </row>
    <row r="11" spans="2:21" x14ac:dyDescent="0.25">
      <c r="B11" s="294" t="s">
        <v>27</v>
      </c>
      <c r="C11" s="214" t="s">
        <v>28</v>
      </c>
      <c r="D11" s="295">
        <v>36</v>
      </c>
      <c r="E11" s="295">
        <v>1000</v>
      </c>
      <c r="F11" s="295">
        <v>1000</v>
      </c>
      <c r="G11" s="212">
        <v>500</v>
      </c>
      <c r="H11" s="212">
        <v>20</v>
      </c>
      <c r="I11" s="296">
        <v>5</v>
      </c>
      <c r="J11" s="212">
        <v>14.95</v>
      </c>
      <c r="K11" s="212">
        <v>0</v>
      </c>
      <c r="L11" s="212">
        <f t="shared" ref="L11:L35" si="0">G11+H11+J11+K11</f>
        <v>534.95000000000005</v>
      </c>
      <c r="M11" s="212">
        <f t="shared" ref="M11:M35" si="1">G11+H11+J11</f>
        <v>534.95000000000005</v>
      </c>
      <c r="N11" s="212">
        <f>L11-M11</f>
        <v>0</v>
      </c>
      <c r="O11" s="219">
        <v>100</v>
      </c>
      <c r="P11" s="212">
        <v>0</v>
      </c>
      <c r="Q11" s="212">
        <f>O11+P11</f>
        <v>100</v>
      </c>
      <c r="R11" s="212">
        <f t="shared" ref="R11:R35" si="2">(D11*L11)+Q11</f>
        <v>19358.2</v>
      </c>
      <c r="S11" s="212">
        <f t="shared" ref="S11:S35" si="3">(D11*M11)+Q11</f>
        <v>19358.2</v>
      </c>
      <c r="T11" s="212">
        <f>R11-S11</f>
        <v>0</v>
      </c>
      <c r="U11" s="297"/>
    </row>
    <row r="12" spans="2:21" x14ac:dyDescent="0.25">
      <c r="B12" s="294" t="s">
        <v>27</v>
      </c>
      <c r="C12" s="214" t="s">
        <v>28</v>
      </c>
      <c r="D12" s="295">
        <v>36</v>
      </c>
      <c r="E12" s="295">
        <v>1500</v>
      </c>
      <c r="F12" s="298">
        <v>2000</v>
      </c>
      <c r="G12" s="212">
        <v>800</v>
      </c>
      <c r="H12" s="212">
        <v>20</v>
      </c>
      <c r="I12" s="296">
        <v>5</v>
      </c>
      <c r="J12" s="212">
        <v>14.95</v>
      </c>
      <c r="K12" s="212">
        <v>0</v>
      </c>
      <c r="L12" s="212">
        <f t="shared" si="0"/>
        <v>834.95</v>
      </c>
      <c r="M12" s="212">
        <f t="shared" si="1"/>
        <v>834.95</v>
      </c>
      <c r="N12" s="212">
        <f>L12-M12</f>
        <v>0</v>
      </c>
      <c r="O12" s="212">
        <v>100</v>
      </c>
      <c r="P12" s="212">
        <v>0</v>
      </c>
      <c r="Q12" s="212">
        <f>O12+P12</f>
        <v>100</v>
      </c>
      <c r="R12" s="212">
        <f t="shared" si="2"/>
        <v>30158.2</v>
      </c>
      <c r="S12" s="212">
        <f t="shared" si="3"/>
        <v>30158.2</v>
      </c>
      <c r="T12" s="212">
        <f>R12-S12</f>
        <v>0</v>
      </c>
      <c r="U12" s="297" t="s">
        <v>217</v>
      </c>
    </row>
    <row r="13" spans="2:21" x14ac:dyDescent="0.25">
      <c r="B13" s="428" t="s">
        <v>303</v>
      </c>
      <c r="C13" s="429" t="s">
        <v>303</v>
      </c>
      <c r="D13" s="430">
        <v>0</v>
      </c>
      <c r="E13" s="430">
        <v>0</v>
      </c>
      <c r="F13" s="430">
        <v>0</v>
      </c>
      <c r="G13" s="204">
        <v>0</v>
      </c>
      <c r="H13" s="204">
        <v>0</v>
      </c>
      <c r="I13" s="431">
        <v>0</v>
      </c>
      <c r="J13" s="204">
        <v>0</v>
      </c>
      <c r="K13" s="204">
        <v>0</v>
      </c>
      <c r="L13" s="204">
        <v>0</v>
      </c>
      <c r="M13" s="204">
        <f t="shared" si="1"/>
        <v>0</v>
      </c>
      <c r="N13" s="204">
        <f t="shared" ref="N13:N35" si="4">L13-M13</f>
        <v>0</v>
      </c>
      <c r="O13" s="432">
        <v>0</v>
      </c>
      <c r="P13" s="204">
        <v>0</v>
      </c>
      <c r="Q13" s="204">
        <v>0</v>
      </c>
      <c r="R13" s="204">
        <v>0</v>
      </c>
      <c r="S13" s="204">
        <f t="shared" si="3"/>
        <v>0</v>
      </c>
      <c r="T13" s="204">
        <f t="shared" ref="T13:T35" si="5">R13-S13</f>
        <v>0</v>
      </c>
      <c r="U13" s="429" t="s">
        <v>303</v>
      </c>
    </row>
    <row r="14" spans="2:21" x14ac:dyDescent="0.25">
      <c r="B14" s="128"/>
      <c r="C14" s="145"/>
      <c r="D14" s="146"/>
      <c r="E14" s="146"/>
      <c r="F14" s="341"/>
      <c r="G14" s="337"/>
      <c r="H14" s="337"/>
      <c r="I14" s="147"/>
      <c r="J14" s="337"/>
      <c r="K14" s="337"/>
      <c r="L14" s="97">
        <f t="shared" si="0"/>
        <v>0</v>
      </c>
      <c r="M14" s="97">
        <f t="shared" si="1"/>
        <v>0</v>
      </c>
      <c r="N14" s="97">
        <f t="shared" si="4"/>
        <v>0</v>
      </c>
      <c r="O14" s="338"/>
      <c r="P14" s="337"/>
      <c r="Q14" s="97">
        <f t="shared" ref="Q14:Q35" si="6">O14+P14</f>
        <v>0</v>
      </c>
      <c r="R14" s="97">
        <f t="shared" si="2"/>
        <v>0</v>
      </c>
      <c r="S14" s="97">
        <f t="shared" si="3"/>
        <v>0</v>
      </c>
      <c r="T14" s="97">
        <f t="shared" si="5"/>
        <v>0</v>
      </c>
      <c r="U14" s="456"/>
    </row>
    <row r="15" spans="2:21" x14ac:dyDescent="0.25">
      <c r="B15" s="128"/>
      <c r="C15" s="145"/>
      <c r="D15" s="146"/>
      <c r="E15" s="146"/>
      <c r="F15" s="341"/>
      <c r="G15" s="337"/>
      <c r="H15" s="337"/>
      <c r="I15" s="147"/>
      <c r="J15" s="337"/>
      <c r="K15" s="337"/>
      <c r="L15" s="97">
        <f t="shared" si="0"/>
        <v>0</v>
      </c>
      <c r="M15" s="97">
        <f t="shared" si="1"/>
        <v>0</v>
      </c>
      <c r="N15" s="97">
        <f t="shared" si="4"/>
        <v>0</v>
      </c>
      <c r="O15" s="338"/>
      <c r="P15" s="337"/>
      <c r="Q15" s="97">
        <f t="shared" si="6"/>
        <v>0</v>
      </c>
      <c r="R15" s="97">
        <f t="shared" si="2"/>
        <v>0</v>
      </c>
      <c r="S15" s="97">
        <f t="shared" si="3"/>
        <v>0</v>
      </c>
      <c r="T15" s="97">
        <f t="shared" si="5"/>
        <v>0</v>
      </c>
      <c r="U15" s="456"/>
    </row>
    <row r="16" spans="2:21" x14ac:dyDescent="0.25">
      <c r="B16" s="128"/>
      <c r="C16" s="145"/>
      <c r="D16" s="146"/>
      <c r="E16" s="146"/>
      <c r="F16" s="341"/>
      <c r="G16" s="337"/>
      <c r="H16" s="337"/>
      <c r="I16" s="147"/>
      <c r="J16" s="337"/>
      <c r="K16" s="337"/>
      <c r="L16" s="97">
        <f t="shared" si="0"/>
        <v>0</v>
      </c>
      <c r="M16" s="97">
        <f t="shared" si="1"/>
        <v>0</v>
      </c>
      <c r="N16" s="97">
        <f t="shared" si="4"/>
        <v>0</v>
      </c>
      <c r="O16" s="338"/>
      <c r="P16" s="337"/>
      <c r="Q16" s="97">
        <f t="shared" si="6"/>
        <v>0</v>
      </c>
      <c r="R16" s="97">
        <f t="shared" si="2"/>
        <v>0</v>
      </c>
      <c r="S16" s="97">
        <f t="shared" si="3"/>
        <v>0</v>
      </c>
      <c r="T16" s="97">
        <f t="shared" si="5"/>
        <v>0</v>
      </c>
      <c r="U16" s="456"/>
    </row>
    <row r="17" spans="2:21" x14ac:dyDescent="0.25">
      <c r="B17" s="128"/>
      <c r="C17" s="145"/>
      <c r="D17" s="146"/>
      <c r="E17" s="146"/>
      <c r="F17" s="341"/>
      <c r="G17" s="337"/>
      <c r="H17" s="337"/>
      <c r="I17" s="147"/>
      <c r="J17" s="337"/>
      <c r="K17" s="337"/>
      <c r="L17" s="97">
        <f t="shared" si="0"/>
        <v>0</v>
      </c>
      <c r="M17" s="97">
        <f t="shared" si="1"/>
        <v>0</v>
      </c>
      <c r="N17" s="97">
        <f t="shared" si="4"/>
        <v>0</v>
      </c>
      <c r="O17" s="338"/>
      <c r="P17" s="337"/>
      <c r="Q17" s="97">
        <f t="shared" si="6"/>
        <v>0</v>
      </c>
      <c r="R17" s="97">
        <f t="shared" si="2"/>
        <v>0</v>
      </c>
      <c r="S17" s="97">
        <f t="shared" si="3"/>
        <v>0</v>
      </c>
      <c r="T17" s="97">
        <f t="shared" si="5"/>
        <v>0</v>
      </c>
      <c r="U17" s="456"/>
    </row>
    <row r="18" spans="2:21" x14ac:dyDescent="0.25">
      <c r="B18" s="128"/>
      <c r="C18" s="145"/>
      <c r="D18" s="146"/>
      <c r="E18" s="146"/>
      <c r="F18" s="341"/>
      <c r="G18" s="337"/>
      <c r="H18" s="337"/>
      <c r="I18" s="147"/>
      <c r="J18" s="337"/>
      <c r="K18" s="337"/>
      <c r="L18" s="97">
        <f t="shared" si="0"/>
        <v>0</v>
      </c>
      <c r="M18" s="97">
        <f t="shared" si="1"/>
        <v>0</v>
      </c>
      <c r="N18" s="97">
        <f t="shared" si="4"/>
        <v>0</v>
      </c>
      <c r="O18" s="338"/>
      <c r="P18" s="337"/>
      <c r="Q18" s="97">
        <f t="shared" si="6"/>
        <v>0</v>
      </c>
      <c r="R18" s="97">
        <f t="shared" si="2"/>
        <v>0</v>
      </c>
      <c r="S18" s="97">
        <f t="shared" si="3"/>
        <v>0</v>
      </c>
      <c r="T18" s="97">
        <f t="shared" si="5"/>
        <v>0</v>
      </c>
      <c r="U18" s="456"/>
    </row>
    <row r="19" spans="2:21" x14ac:dyDescent="0.25">
      <c r="B19" s="128"/>
      <c r="C19" s="145"/>
      <c r="D19" s="146"/>
      <c r="E19" s="146"/>
      <c r="F19" s="341"/>
      <c r="G19" s="337"/>
      <c r="H19" s="337"/>
      <c r="I19" s="147"/>
      <c r="J19" s="337"/>
      <c r="K19" s="337"/>
      <c r="L19" s="97">
        <f t="shared" si="0"/>
        <v>0</v>
      </c>
      <c r="M19" s="97">
        <f t="shared" si="1"/>
        <v>0</v>
      </c>
      <c r="N19" s="97">
        <f t="shared" si="4"/>
        <v>0</v>
      </c>
      <c r="O19" s="338"/>
      <c r="P19" s="337"/>
      <c r="Q19" s="97">
        <f t="shared" si="6"/>
        <v>0</v>
      </c>
      <c r="R19" s="97">
        <f t="shared" si="2"/>
        <v>0</v>
      </c>
      <c r="S19" s="97">
        <f t="shared" si="3"/>
        <v>0</v>
      </c>
      <c r="T19" s="97">
        <f t="shared" si="5"/>
        <v>0</v>
      </c>
      <c r="U19" s="456"/>
    </row>
    <row r="20" spans="2:21" x14ac:dyDescent="0.25">
      <c r="B20" s="128"/>
      <c r="C20" s="145"/>
      <c r="D20" s="146"/>
      <c r="E20" s="146"/>
      <c r="F20" s="341"/>
      <c r="G20" s="337"/>
      <c r="H20" s="337"/>
      <c r="I20" s="147"/>
      <c r="J20" s="337"/>
      <c r="K20" s="337"/>
      <c r="L20" s="97">
        <f t="shared" si="0"/>
        <v>0</v>
      </c>
      <c r="M20" s="97">
        <f t="shared" si="1"/>
        <v>0</v>
      </c>
      <c r="N20" s="97">
        <f t="shared" si="4"/>
        <v>0</v>
      </c>
      <c r="O20" s="338"/>
      <c r="P20" s="337"/>
      <c r="Q20" s="97">
        <f t="shared" si="6"/>
        <v>0</v>
      </c>
      <c r="R20" s="97">
        <f t="shared" si="2"/>
        <v>0</v>
      </c>
      <c r="S20" s="97">
        <f t="shared" si="3"/>
        <v>0</v>
      </c>
      <c r="T20" s="97">
        <f t="shared" si="5"/>
        <v>0</v>
      </c>
      <c r="U20" s="456"/>
    </row>
    <row r="21" spans="2:21" x14ac:dyDescent="0.25">
      <c r="B21" s="128"/>
      <c r="C21" s="145"/>
      <c r="D21" s="146"/>
      <c r="E21" s="146"/>
      <c r="F21" s="341"/>
      <c r="G21" s="337"/>
      <c r="H21" s="337"/>
      <c r="I21" s="147"/>
      <c r="J21" s="337"/>
      <c r="K21" s="337"/>
      <c r="L21" s="97">
        <f t="shared" si="0"/>
        <v>0</v>
      </c>
      <c r="M21" s="97">
        <f t="shared" si="1"/>
        <v>0</v>
      </c>
      <c r="N21" s="97">
        <f t="shared" ref="N21:N28" si="7">L21-M21</f>
        <v>0</v>
      </c>
      <c r="O21" s="338"/>
      <c r="P21" s="337"/>
      <c r="Q21" s="97">
        <f t="shared" ref="Q21:Q28" si="8">O21+P21</f>
        <v>0</v>
      </c>
      <c r="R21" s="97">
        <f t="shared" si="2"/>
        <v>0</v>
      </c>
      <c r="S21" s="97">
        <f t="shared" si="3"/>
        <v>0</v>
      </c>
      <c r="T21" s="97">
        <f t="shared" ref="T21:T28" si="9">R21-S21</f>
        <v>0</v>
      </c>
      <c r="U21" s="456"/>
    </row>
    <row r="22" spans="2:21" x14ac:dyDescent="0.25">
      <c r="B22" s="128"/>
      <c r="C22" s="145"/>
      <c r="D22" s="146"/>
      <c r="E22" s="146"/>
      <c r="F22" s="341"/>
      <c r="G22" s="337"/>
      <c r="H22" s="337"/>
      <c r="I22" s="147"/>
      <c r="J22" s="337"/>
      <c r="K22" s="337"/>
      <c r="L22" s="97">
        <f t="shared" si="0"/>
        <v>0</v>
      </c>
      <c r="M22" s="97">
        <f t="shared" si="1"/>
        <v>0</v>
      </c>
      <c r="N22" s="97">
        <f t="shared" si="7"/>
        <v>0</v>
      </c>
      <c r="O22" s="338"/>
      <c r="P22" s="337"/>
      <c r="Q22" s="97">
        <f t="shared" si="8"/>
        <v>0</v>
      </c>
      <c r="R22" s="97">
        <f t="shared" si="2"/>
        <v>0</v>
      </c>
      <c r="S22" s="97">
        <f t="shared" si="3"/>
        <v>0</v>
      </c>
      <c r="T22" s="97">
        <f t="shared" si="9"/>
        <v>0</v>
      </c>
      <c r="U22" s="456"/>
    </row>
    <row r="23" spans="2:21" x14ac:dyDescent="0.25">
      <c r="B23" s="128"/>
      <c r="C23" s="145"/>
      <c r="D23" s="146"/>
      <c r="E23" s="146"/>
      <c r="F23" s="341"/>
      <c r="G23" s="337"/>
      <c r="H23" s="337"/>
      <c r="I23" s="147"/>
      <c r="J23" s="337"/>
      <c r="K23" s="337"/>
      <c r="L23" s="97">
        <f t="shared" si="0"/>
        <v>0</v>
      </c>
      <c r="M23" s="97">
        <f t="shared" si="1"/>
        <v>0</v>
      </c>
      <c r="N23" s="97">
        <f t="shared" si="7"/>
        <v>0</v>
      </c>
      <c r="O23" s="338"/>
      <c r="P23" s="337"/>
      <c r="Q23" s="97">
        <f t="shared" si="8"/>
        <v>0</v>
      </c>
      <c r="R23" s="97">
        <f t="shared" si="2"/>
        <v>0</v>
      </c>
      <c r="S23" s="97">
        <f t="shared" si="3"/>
        <v>0</v>
      </c>
      <c r="T23" s="97">
        <f t="shared" si="9"/>
        <v>0</v>
      </c>
      <c r="U23" s="456"/>
    </row>
    <row r="24" spans="2:21" x14ac:dyDescent="0.25">
      <c r="B24" s="128"/>
      <c r="C24" s="145"/>
      <c r="D24" s="146"/>
      <c r="E24" s="146"/>
      <c r="F24" s="341"/>
      <c r="G24" s="337"/>
      <c r="H24" s="337"/>
      <c r="I24" s="147"/>
      <c r="J24" s="337"/>
      <c r="K24" s="337"/>
      <c r="L24" s="97">
        <f t="shared" si="0"/>
        <v>0</v>
      </c>
      <c r="M24" s="97">
        <f t="shared" si="1"/>
        <v>0</v>
      </c>
      <c r="N24" s="97">
        <f t="shared" si="7"/>
        <v>0</v>
      </c>
      <c r="O24" s="338"/>
      <c r="P24" s="337"/>
      <c r="Q24" s="97">
        <f t="shared" si="8"/>
        <v>0</v>
      </c>
      <c r="R24" s="97">
        <f t="shared" si="2"/>
        <v>0</v>
      </c>
      <c r="S24" s="97">
        <f t="shared" si="3"/>
        <v>0</v>
      </c>
      <c r="T24" s="97">
        <f t="shared" si="9"/>
        <v>0</v>
      </c>
      <c r="U24" s="456"/>
    </row>
    <row r="25" spans="2:21" x14ac:dyDescent="0.25">
      <c r="B25" s="128"/>
      <c r="C25" s="145"/>
      <c r="D25" s="146"/>
      <c r="E25" s="146"/>
      <c r="F25" s="341"/>
      <c r="G25" s="337"/>
      <c r="H25" s="337"/>
      <c r="I25" s="147"/>
      <c r="J25" s="337"/>
      <c r="K25" s="337"/>
      <c r="L25" s="97">
        <f t="shared" si="0"/>
        <v>0</v>
      </c>
      <c r="M25" s="97">
        <f t="shared" si="1"/>
        <v>0</v>
      </c>
      <c r="N25" s="97">
        <f t="shared" si="7"/>
        <v>0</v>
      </c>
      <c r="O25" s="338"/>
      <c r="P25" s="337"/>
      <c r="Q25" s="97">
        <f t="shared" si="8"/>
        <v>0</v>
      </c>
      <c r="R25" s="97">
        <f t="shared" si="2"/>
        <v>0</v>
      </c>
      <c r="S25" s="97">
        <f t="shared" si="3"/>
        <v>0</v>
      </c>
      <c r="T25" s="97">
        <f t="shared" si="9"/>
        <v>0</v>
      </c>
      <c r="U25" s="456"/>
    </row>
    <row r="26" spans="2:21" x14ac:dyDescent="0.25">
      <c r="B26" s="128"/>
      <c r="C26" s="145"/>
      <c r="D26" s="146"/>
      <c r="E26" s="146"/>
      <c r="F26" s="341"/>
      <c r="G26" s="337"/>
      <c r="H26" s="337"/>
      <c r="I26" s="147"/>
      <c r="J26" s="337"/>
      <c r="K26" s="337"/>
      <c r="L26" s="97">
        <f t="shared" si="0"/>
        <v>0</v>
      </c>
      <c r="M26" s="97">
        <f t="shared" si="1"/>
        <v>0</v>
      </c>
      <c r="N26" s="97">
        <f t="shared" si="7"/>
        <v>0</v>
      </c>
      <c r="O26" s="338"/>
      <c r="P26" s="337"/>
      <c r="Q26" s="97">
        <f t="shared" si="8"/>
        <v>0</v>
      </c>
      <c r="R26" s="97">
        <f t="shared" si="2"/>
        <v>0</v>
      </c>
      <c r="S26" s="97">
        <f t="shared" si="3"/>
        <v>0</v>
      </c>
      <c r="T26" s="97">
        <f t="shared" si="9"/>
        <v>0</v>
      </c>
      <c r="U26" s="456"/>
    </row>
    <row r="27" spans="2:21" x14ac:dyDescent="0.25">
      <c r="B27" s="128"/>
      <c r="C27" s="145"/>
      <c r="D27" s="146"/>
      <c r="E27" s="146"/>
      <c r="F27" s="341"/>
      <c r="G27" s="337"/>
      <c r="H27" s="337"/>
      <c r="I27" s="147"/>
      <c r="J27" s="337"/>
      <c r="K27" s="337"/>
      <c r="L27" s="97">
        <f t="shared" si="0"/>
        <v>0</v>
      </c>
      <c r="M27" s="97">
        <f t="shared" si="1"/>
        <v>0</v>
      </c>
      <c r="N27" s="97">
        <f t="shared" si="7"/>
        <v>0</v>
      </c>
      <c r="O27" s="338"/>
      <c r="P27" s="337"/>
      <c r="Q27" s="97">
        <f t="shared" si="8"/>
        <v>0</v>
      </c>
      <c r="R27" s="97">
        <f t="shared" si="2"/>
        <v>0</v>
      </c>
      <c r="S27" s="97">
        <f t="shared" si="3"/>
        <v>0</v>
      </c>
      <c r="T27" s="97">
        <f t="shared" si="9"/>
        <v>0</v>
      </c>
      <c r="U27" s="456"/>
    </row>
    <row r="28" spans="2:21" x14ac:dyDescent="0.25">
      <c r="B28" s="128"/>
      <c r="C28" s="145"/>
      <c r="D28" s="146"/>
      <c r="E28" s="146"/>
      <c r="F28" s="341"/>
      <c r="G28" s="337"/>
      <c r="H28" s="337"/>
      <c r="I28" s="147"/>
      <c r="J28" s="337"/>
      <c r="K28" s="337"/>
      <c r="L28" s="97">
        <f t="shared" si="0"/>
        <v>0</v>
      </c>
      <c r="M28" s="97">
        <f t="shared" si="1"/>
        <v>0</v>
      </c>
      <c r="N28" s="97">
        <f t="shared" si="7"/>
        <v>0</v>
      </c>
      <c r="O28" s="338"/>
      <c r="P28" s="337"/>
      <c r="Q28" s="97">
        <f t="shared" si="8"/>
        <v>0</v>
      </c>
      <c r="R28" s="97">
        <f t="shared" si="2"/>
        <v>0</v>
      </c>
      <c r="S28" s="97">
        <f t="shared" si="3"/>
        <v>0</v>
      </c>
      <c r="T28" s="97">
        <f t="shared" si="9"/>
        <v>0</v>
      </c>
      <c r="U28" s="456"/>
    </row>
    <row r="29" spans="2:21" x14ac:dyDescent="0.25">
      <c r="B29" s="128"/>
      <c r="C29" s="145"/>
      <c r="D29" s="146"/>
      <c r="E29" s="146"/>
      <c r="F29" s="341"/>
      <c r="G29" s="337"/>
      <c r="H29" s="337"/>
      <c r="I29" s="147"/>
      <c r="J29" s="337"/>
      <c r="K29" s="337"/>
      <c r="L29" s="97">
        <f t="shared" si="0"/>
        <v>0</v>
      </c>
      <c r="M29" s="97">
        <f t="shared" si="1"/>
        <v>0</v>
      </c>
      <c r="N29" s="97">
        <f t="shared" si="4"/>
        <v>0</v>
      </c>
      <c r="O29" s="338"/>
      <c r="P29" s="337"/>
      <c r="Q29" s="97">
        <f t="shared" si="6"/>
        <v>0</v>
      </c>
      <c r="R29" s="97">
        <f t="shared" si="2"/>
        <v>0</v>
      </c>
      <c r="S29" s="97">
        <f t="shared" si="3"/>
        <v>0</v>
      </c>
      <c r="T29" s="97">
        <f t="shared" si="5"/>
        <v>0</v>
      </c>
      <c r="U29" s="456"/>
    </row>
    <row r="30" spans="2:21" x14ac:dyDescent="0.25">
      <c r="B30" s="128"/>
      <c r="C30" s="145"/>
      <c r="D30" s="146"/>
      <c r="E30" s="146"/>
      <c r="F30" s="341"/>
      <c r="G30" s="337"/>
      <c r="H30" s="337"/>
      <c r="I30" s="147"/>
      <c r="J30" s="337"/>
      <c r="K30" s="337"/>
      <c r="L30" s="97">
        <f t="shared" si="0"/>
        <v>0</v>
      </c>
      <c r="M30" s="97">
        <f t="shared" si="1"/>
        <v>0</v>
      </c>
      <c r="N30" s="97">
        <f t="shared" si="4"/>
        <v>0</v>
      </c>
      <c r="O30" s="338"/>
      <c r="P30" s="337"/>
      <c r="Q30" s="97">
        <f t="shared" si="6"/>
        <v>0</v>
      </c>
      <c r="R30" s="97">
        <f t="shared" si="2"/>
        <v>0</v>
      </c>
      <c r="S30" s="97">
        <f t="shared" si="3"/>
        <v>0</v>
      </c>
      <c r="T30" s="97">
        <f t="shared" si="5"/>
        <v>0</v>
      </c>
      <c r="U30" s="456"/>
    </row>
    <row r="31" spans="2:21" x14ac:dyDescent="0.25">
      <c r="B31" s="128"/>
      <c r="C31" s="145"/>
      <c r="D31" s="146"/>
      <c r="E31" s="146"/>
      <c r="F31" s="341"/>
      <c r="G31" s="337"/>
      <c r="H31" s="337"/>
      <c r="I31" s="147"/>
      <c r="J31" s="337"/>
      <c r="K31" s="337"/>
      <c r="L31" s="97">
        <f t="shared" si="0"/>
        <v>0</v>
      </c>
      <c r="M31" s="97">
        <f t="shared" si="1"/>
        <v>0</v>
      </c>
      <c r="N31" s="97">
        <f t="shared" si="4"/>
        <v>0</v>
      </c>
      <c r="O31" s="338"/>
      <c r="P31" s="337"/>
      <c r="Q31" s="97">
        <f t="shared" si="6"/>
        <v>0</v>
      </c>
      <c r="R31" s="97">
        <f t="shared" si="2"/>
        <v>0</v>
      </c>
      <c r="S31" s="97">
        <f t="shared" si="3"/>
        <v>0</v>
      </c>
      <c r="T31" s="97">
        <f t="shared" si="5"/>
        <v>0</v>
      </c>
      <c r="U31" s="456"/>
    </row>
    <row r="32" spans="2:21" x14ac:dyDescent="0.25">
      <c r="B32" s="128"/>
      <c r="C32" s="145"/>
      <c r="D32" s="146"/>
      <c r="E32" s="146"/>
      <c r="F32" s="341"/>
      <c r="G32" s="337"/>
      <c r="H32" s="337"/>
      <c r="I32" s="147"/>
      <c r="J32" s="337"/>
      <c r="K32" s="337"/>
      <c r="L32" s="97">
        <f t="shared" si="0"/>
        <v>0</v>
      </c>
      <c r="M32" s="97">
        <f t="shared" si="1"/>
        <v>0</v>
      </c>
      <c r="N32" s="97">
        <f t="shared" si="4"/>
        <v>0</v>
      </c>
      <c r="O32" s="338"/>
      <c r="P32" s="337"/>
      <c r="Q32" s="97">
        <f t="shared" si="6"/>
        <v>0</v>
      </c>
      <c r="R32" s="97">
        <f t="shared" si="2"/>
        <v>0</v>
      </c>
      <c r="S32" s="97">
        <f t="shared" si="3"/>
        <v>0</v>
      </c>
      <c r="T32" s="97">
        <f t="shared" si="5"/>
        <v>0</v>
      </c>
      <c r="U32" s="456"/>
    </row>
    <row r="33" spans="2:21" x14ac:dyDescent="0.25">
      <c r="B33" s="128"/>
      <c r="C33" s="145"/>
      <c r="D33" s="146"/>
      <c r="E33" s="146"/>
      <c r="F33" s="341"/>
      <c r="G33" s="337"/>
      <c r="H33" s="337"/>
      <c r="I33" s="147"/>
      <c r="J33" s="337"/>
      <c r="K33" s="337"/>
      <c r="L33" s="97">
        <f t="shared" si="0"/>
        <v>0</v>
      </c>
      <c r="M33" s="97">
        <f t="shared" si="1"/>
        <v>0</v>
      </c>
      <c r="N33" s="97">
        <f t="shared" si="4"/>
        <v>0</v>
      </c>
      <c r="O33" s="338"/>
      <c r="P33" s="337"/>
      <c r="Q33" s="97">
        <f t="shared" si="6"/>
        <v>0</v>
      </c>
      <c r="R33" s="97">
        <f t="shared" si="2"/>
        <v>0</v>
      </c>
      <c r="S33" s="97">
        <f t="shared" si="3"/>
        <v>0</v>
      </c>
      <c r="T33" s="97">
        <f t="shared" si="5"/>
        <v>0</v>
      </c>
      <c r="U33" s="456"/>
    </row>
    <row r="34" spans="2:21" x14ac:dyDescent="0.25">
      <c r="B34" s="128"/>
      <c r="C34" s="145"/>
      <c r="D34" s="146"/>
      <c r="E34" s="146"/>
      <c r="F34" s="341"/>
      <c r="G34" s="337"/>
      <c r="H34" s="337"/>
      <c r="I34" s="147"/>
      <c r="J34" s="337"/>
      <c r="K34" s="337"/>
      <c r="L34" s="97">
        <f t="shared" si="0"/>
        <v>0</v>
      </c>
      <c r="M34" s="97">
        <f t="shared" si="1"/>
        <v>0</v>
      </c>
      <c r="N34" s="97">
        <f t="shared" si="4"/>
        <v>0</v>
      </c>
      <c r="O34" s="338"/>
      <c r="P34" s="337"/>
      <c r="Q34" s="97">
        <f t="shared" si="6"/>
        <v>0</v>
      </c>
      <c r="R34" s="97">
        <f t="shared" si="2"/>
        <v>0</v>
      </c>
      <c r="S34" s="97">
        <f t="shared" si="3"/>
        <v>0</v>
      </c>
      <c r="T34" s="97">
        <f t="shared" si="5"/>
        <v>0</v>
      </c>
      <c r="U34" s="456"/>
    </row>
    <row r="35" spans="2:21" x14ac:dyDescent="0.25">
      <c r="B35" s="128"/>
      <c r="C35" s="145"/>
      <c r="D35" s="146"/>
      <c r="E35" s="146"/>
      <c r="F35" s="341"/>
      <c r="G35" s="337"/>
      <c r="H35" s="337"/>
      <c r="I35" s="147"/>
      <c r="J35" s="337"/>
      <c r="K35" s="337"/>
      <c r="L35" s="97">
        <f t="shared" si="0"/>
        <v>0</v>
      </c>
      <c r="M35" s="97">
        <f t="shared" si="1"/>
        <v>0</v>
      </c>
      <c r="N35" s="97">
        <f t="shared" si="4"/>
        <v>0</v>
      </c>
      <c r="O35" s="338"/>
      <c r="P35" s="337"/>
      <c r="Q35" s="97">
        <f t="shared" si="6"/>
        <v>0</v>
      </c>
      <c r="R35" s="97">
        <f t="shared" si="2"/>
        <v>0</v>
      </c>
      <c r="S35" s="97">
        <f t="shared" si="3"/>
        <v>0</v>
      </c>
      <c r="T35" s="97">
        <f t="shared" si="5"/>
        <v>0</v>
      </c>
      <c r="U35" s="456"/>
    </row>
    <row r="37" spans="2:21" x14ac:dyDescent="0.25">
      <c r="B37" s="124" t="s">
        <v>295</v>
      </c>
      <c r="C37" s="124"/>
      <c r="D37" s="336"/>
      <c r="E37" s="336"/>
      <c r="F37" s="357"/>
      <c r="G37" s="357"/>
      <c r="H37" s="358"/>
    </row>
    <row r="38" spans="2:21" x14ac:dyDescent="0.25">
      <c r="B38" s="124" t="s">
        <v>287</v>
      </c>
      <c r="C38" s="124"/>
      <c r="D38" s="336"/>
      <c r="E38" s="336"/>
      <c r="F38" s="357"/>
      <c r="G38" s="357"/>
      <c r="H38" s="358"/>
    </row>
    <row r="39" spans="2:21" x14ac:dyDescent="0.25">
      <c r="B39" s="124" t="s">
        <v>289</v>
      </c>
      <c r="C39" s="124"/>
      <c r="D39" s="336"/>
      <c r="E39" s="336"/>
      <c r="F39" s="357"/>
      <c r="G39" s="357"/>
      <c r="H39" s="358"/>
    </row>
  </sheetData>
  <sheetProtection formatCells="0" formatRows="0" insertColumns="0" insertRows="0" insertHyperlinks="0" sort="0" pivotTables="0"/>
  <conditionalFormatting sqref="C5:C7">
    <cfRule type="containsBlanks" dxfId="17" priority="3">
      <formula>LEN(TRIM(C5))=0</formula>
    </cfRule>
  </conditionalFormatting>
  <conditionalFormatting sqref="F13:F35">
    <cfRule type="cellIs" dxfId="16"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9"/>
  <sheetViews>
    <sheetView showGridLines="0" zoomScale="80" zoomScaleNormal="80" workbookViewId="0">
      <selection activeCell="J14" sqref="J14"/>
    </sheetView>
  </sheetViews>
  <sheetFormatPr defaultColWidth="8.85546875" defaultRowHeight="15" x14ac:dyDescent="0.25"/>
  <cols>
    <col min="1" max="1" width="0.7109375" style="58" customWidth="1"/>
    <col min="2" max="2" width="20.28515625" style="58" customWidth="1"/>
    <col min="3" max="3" width="37.28515625" style="58" customWidth="1"/>
    <col min="4" max="4" width="22" style="140" customWidth="1"/>
    <col min="5" max="5" width="37.28515625" style="140" customWidth="1"/>
    <col min="6" max="11" width="12.140625" style="58" customWidth="1"/>
    <col min="12" max="13" width="12.140625" style="58" hidden="1" customWidth="1"/>
    <col min="14" max="15" width="12.140625" style="58" customWidth="1"/>
    <col min="16" max="17" width="12.28515625" style="58" customWidth="1"/>
    <col min="18" max="18" width="12.28515625" style="58" hidden="1" customWidth="1"/>
    <col min="19" max="19" width="12.140625" style="58" hidden="1" customWidth="1"/>
    <col min="20" max="20" width="40.5703125" style="58" bestFit="1" customWidth="1"/>
    <col min="21" max="16384" width="8.85546875" style="58"/>
  </cols>
  <sheetData>
    <row r="1" spans="2:20" ht="22.5" x14ac:dyDescent="0.25">
      <c r="B1" s="59" t="s">
        <v>31</v>
      </c>
      <c r="C1" s="60"/>
    </row>
    <row r="2" spans="2:20" ht="14.45" customHeight="1" x14ac:dyDescent="0.25">
      <c r="B2" s="89"/>
      <c r="C2" s="61"/>
      <c r="D2" s="142"/>
      <c r="E2" s="142"/>
    </row>
    <row r="3" spans="2:20" x14ac:dyDescent="0.25">
      <c r="B3" s="63" t="s">
        <v>267</v>
      </c>
      <c r="C3" s="87"/>
      <c r="D3" s="117"/>
      <c r="E3" s="117" t="s">
        <v>0</v>
      </c>
      <c r="F3" s="89"/>
      <c r="G3" s="89"/>
      <c r="H3" s="89"/>
      <c r="I3" s="89"/>
      <c r="J3" s="89"/>
      <c r="K3" s="89"/>
      <c r="L3" s="89"/>
      <c r="M3" s="89"/>
      <c r="N3" s="89"/>
      <c r="O3" s="89"/>
      <c r="P3" s="89"/>
      <c r="Q3" s="89"/>
      <c r="R3" s="89"/>
    </row>
    <row r="4" spans="2:20" x14ac:dyDescent="0.25">
      <c r="B4" s="63" t="s">
        <v>1</v>
      </c>
      <c r="C4" s="90"/>
      <c r="D4" s="117"/>
      <c r="E4" s="117" t="s">
        <v>2</v>
      </c>
      <c r="F4" s="89"/>
      <c r="G4" s="89"/>
      <c r="H4" s="89"/>
      <c r="I4" s="89"/>
      <c r="J4" s="89"/>
      <c r="K4" s="89"/>
      <c r="L4" s="89"/>
      <c r="M4" s="89"/>
      <c r="N4" s="89"/>
      <c r="O4" s="89"/>
      <c r="P4" s="89"/>
      <c r="Q4" s="89"/>
      <c r="R4" s="89"/>
    </row>
    <row r="5" spans="2:20" x14ac:dyDescent="0.25">
      <c r="B5" s="20" t="s">
        <v>3</v>
      </c>
      <c r="C5" s="137"/>
      <c r="D5" s="150"/>
      <c r="E5" s="150" t="s">
        <v>4</v>
      </c>
      <c r="F5" s="150"/>
      <c r="G5" s="89"/>
      <c r="H5" s="89"/>
      <c r="I5" s="89"/>
      <c r="J5" s="89"/>
      <c r="K5" s="89"/>
      <c r="L5" s="89"/>
      <c r="M5" s="89"/>
      <c r="N5" s="89"/>
      <c r="O5" s="89"/>
      <c r="P5" s="89"/>
      <c r="Q5" s="89"/>
      <c r="R5" s="89"/>
    </row>
    <row r="6" spans="2:20" x14ac:dyDescent="0.25">
      <c r="B6" s="124" t="s">
        <v>5</v>
      </c>
      <c r="C6" s="138"/>
      <c r="D6" s="149"/>
      <c r="E6" s="19" t="s">
        <v>215</v>
      </c>
      <c r="F6" s="233"/>
      <c r="G6" s="89"/>
      <c r="H6" s="89"/>
      <c r="I6" s="89"/>
      <c r="J6" s="89"/>
      <c r="K6" s="89"/>
      <c r="L6" s="89"/>
      <c r="M6" s="89"/>
      <c r="N6" s="89"/>
      <c r="O6" s="89"/>
      <c r="P6" s="89"/>
      <c r="Q6" s="89"/>
      <c r="R6" s="89"/>
    </row>
    <row r="7" spans="2:20" x14ac:dyDescent="0.25">
      <c r="B7" s="124" t="s">
        <v>6</v>
      </c>
      <c r="C7" s="138"/>
      <c r="D7" s="149"/>
      <c r="E7" s="117" t="s">
        <v>7</v>
      </c>
      <c r="F7" s="233"/>
      <c r="G7" s="89"/>
      <c r="H7" s="89"/>
      <c r="I7" s="89"/>
      <c r="J7" s="89"/>
      <c r="K7" s="89"/>
      <c r="L7" s="89"/>
      <c r="M7" s="89"/>
      <c r="N7" s="89"/>
      <c r="O7" s="89"/>
      <c r="P7" s="89"/>
      <c r="Q7" s="89"/>
      <c r="R7" s="89"/>
    </row>
    <row r="8" spans="2:20" x14ac:dyDescent="0.25">
      <c r="E8" s="117"/>
      <c r="F8" s="89"/>
      <c r="G8" s="89"/>
      <c r="H8" s="89"/>
      <c r="I8" s="89"/>
      <c r="J8" s="89"/>
      <c r="K8" s="89"/>
      <c r="L8" s="89"/>
      <c r="M8" s="89"/>
      <c r="N8" s="89"/>
      <c r="O8" s="89"/>
      <c r="P8" s="89"/>
      <c r="Q8" s="89"/>
      <c r="R8" s="89"/>
    </row>
    <row r="9" spans="2:20" x14ac:dyDescent="0.25">
      <c r="E9" s="117"/>
      <c r="F9" s="89"/>
      <c r="G9" s="89"/>
      <c r="H9" s="89"/>
      <c r="I9" s="89"/>
      <c r="J9" s="89"/>
      <c r="K9" s="89"/>
      <c r="L9" s="89"/>
      <c r="M9" s="89"/>
      <c r="N9" s="89"/>
      <c r="O9" s="89"/>
      <c r="P9" s="89"/>
      <c r="Q9" s="89"/>
      <c r="R9" s="89"/>
    </row>
    <row r="10" spans="2:20" s="132" customFormat="1" ht="15.75" x14ac:dyDescent="0.25">
      <c r="B10" s="152" t="s">
        <v>32</v>
      </c>
      <c r="C10" s="152"/>
      <c r="D10" s="152"/>
      <c r="E10" s="152"/>
      <c r="F10" s="152"/>
      <c r="G10" s="152"/>
      <c r="H10" s="152"/>
      <c r="I10" s="152"/>
    </row>
    <row r="11" spans="2:20" s="72" customFormat="1" ht="12.75" x14ac:dyDescent="0.25">
      <c r="D11" s="143"/>
      <c r="E11" s="143"/>
    </row>
    <row r="12" spans="2:20" s="72" customFormat="1" ht="15.75" x14ac:dyDescent="0.25">
      <c r="B12" s="312" t="s">
        <v>8</v>
      </c>
      <c r="D12" s="143"/>
      <c r="E12" s="143"/>
    </row>
    <row r="13" spans="2:20" ht="60.75" customHeight="1" x14ac:dyDescent="0.25">
      <c r="B13" s="126" t="s">
        <v>278</v>
      </c>
      <c r="C13" s="126" t="s">
        <v>279</v>
      </c>
      <c r="D13" s="126" t="s">
        <v>33</v>
      </c>
      <c r="E13" s="126" t="s">
        <v>34</v>
      </c>
      <c r="F13" s="235" t="s">
        <v>11</v>
      </c>
      <c r="G13" s="235" t="s">
        <v>12</v>
      </c>
      <c r="H13" s="168" t="s">
        <v>216</v>
      </c>
      <c r="I13" s="127" t="s">
        <v>13</v>
      </c>
      <c r="J13" s="127" t="s">
        <v>312</v>
      </c>
      <c r="K13" s="126" t="s">
        <v>17</v>
      </c>
      <c r="L13" s="126" t="s">
        <v>18</v>
      </c>
      <c r="M13" s="126" t="s">
        <v>19</v>
      </c>
      <c r="N13" s="125" t="s">
        <v>20</v>
      </c>
      <c r="O13" s="127" t="s">
        <v>21</v>
      </c>
      <c r="P13" s="126" t="s">
        <v>22</v>
      </c>
      <c r="Q13" s="126" t="s">
        <v>23</v>
      </c>
      <c r="R13" s="126" t="s">
        <v>24</v>
      </c>
      <c r="S13" s="126" t="s">
        <v>25</v>
      </c>
      <c r="T13" s="127" t="s">
        <v>26</v>
      </c>
    </row>
    <row r="14" spans="2:20" x14ac:dyDescent="0.25">
      <c r="B14" s="294" t="s">
        <v>27</v>
      </c>
      <c r="C14" s="297" t="s">
        <v>28</v>
      </c>
      <c r="D14" s="294" t="s">
        <v>65</v>
      </c>
      <c r="E14" s="297" t="s">
        <v>66</v>
      </c>
      <c r="F14" s="295">
        <v>36</v>
      </c>
      <c r="G14" s="295">
        <v>1000</v>
      </c>
      <c r="H14" s="295">
        <v>1000</v>
      </c>
      <c r="I14" s="212">
        <v>400</v>
      </c>
      <c r="J14" s="212">
        <v>0</v>
      </c>
      <c r="K14" s="212">
        <f>I14+J14</f>
        <v>400</v>
      </c>
      <c r="L14" s="212">
        <f>I14+J14</f>
        <v>400</v>
      </c>
      <c r="M14" s="212">
        <f>K14-L14</f>
        <v>0</v>
      </c>
      <c r="N14" s="219">
        <v>100</v>
      </c>
      <c r="O14" s="212">
        <v>1500</v>
      </c>
      <c r="P14" s="212">
        <f>N14+O14</f>
        <v>1600</v>
      </c>
      <c r="Q14" s="212">
        <f t="shared" ref="Q14:Q35" si="0">(F14*K14)+P14</f>
        <v>16000</v>
      </c>
      <c r="R14" s="212">
        <f t="shared" ref="R14:R35" si="1">(F14*L14)+P14</f>
        <v>16000</v>
      </c>
      <c r="S14" s="212">
        <f>Q14-R14</f>
        <v>0</v>
      </c>
      <c r="T14" s="297" t="s">
        <v>218</v>
      </c>
    </row>
    <row r="15" spans="2:20" x14ac:dyDescent="0.25">
      <c r="B15" s="294" t="s">
        <v>27</v>
      </c>
      <c r="C15" s="297" t="s">
        <v>28</v>
      </c>
      <c r="D15" s="294" t="s">
        <v>68</v>
      </c>
      <c r="E15" s="297" t="s">
        <v>69</v>
      </c>
      <c r="F15" s="295">
        <v>36</v>
      </c>
      <c r="G15" s="295">
        <v>1500</v>
      </c>
      <c r="H15" s="298">
        <v>2000</v>
      </c>
      <c r="I15" s="212">
        <v>600</v>
      </c>
      <c r="J15" s="212">
        <v>0</v>
      </c>
      <c r="K15" s="212">
        <f t="shared" ref="K15:K35" si="2">I15+J15</f>
        <v>600</v>
      </c>
      <c r="L15" s="212">
        <f t="shared" ref="L15:L35" si="3">I15+J15</f>
        <v>600</v>
      </c>
      <c r="M15" s="212">
        <f t="shared" ref="M15:M35" si="4">K15-L15</f>
        <v>0</v>
      </c>
      <c r="N15" s="219">
        <v>100</v>
      </c>
      <c r="O15" s="212">
        <v>0</v>
      </c>
      <c r="P15" s="212">
        <f t="shared" ref="P15:P35" si="5">N15+O15</f>
        <v>100</v>
      </c>
      <c r="Q15" s="212">
        <f t="shared" si="0"/>
        <v>21700</v>
      </c>
      <c r="R15" s="212">
        <f t="shared" si="1"/>
        <v>21700</v>
      </c>
      <c r="S15" s="212">
        <f t="shared" ref="S15:S35" si="6">Q15-R15</f>
        <v>0</v>
      </c>
      <c r="T15" s="297" t="s">
        <v>217</v>
      </c>
    </row>
    <row r="16" spans="2:20" x14ac:dyDescent="0.25">
      <c r="B16" s="428" t="s">
        <v>303</v>
      </c>
      <c r="C16" s="429" t="s">
        <v>303</v>
      </c>
      <c r="D16" s="428" t="s">
        <v>303</v>
      </c>
      <c r="E16" s="429" t="s">
        <v>303</v>
      </c>
      <c r="F16" s="430">
        <v>0</v>
      </c>
      <c r="G16" s="430">
        <v>0</v>
      </c>
      <c r="H16" s="430">
        <v>0</v>
      </c>
      <c r="I16" s="204">
        <v>0</v>
      </c>
      <c r="J16" s="204">
        <v>0</v>
      </c>
      <c r="K16" s="204">
        <v>0</v>
      </c>
      <c r="L16" s="204">
        <f t="shared" si="3"/>
        <v>0</v>
      </c>
      <c r="M16" s="204">
        <f t="shared" si="4"/>
        <v>0</v>
      </c>
      <c r="N16" s="432">
        <v>0</v>
      </c>
      <c r="O16" s="204">
        <v>0</v>
      </c>
      <c r="P16" s="204">
        <v>0</v>
      </c>
      <c r="Q16" s="204">
        <v>0</v>
      </c>
      <c r="R16" s="204">
        <f t="shared" si="1"/>
        <v>0</v>
      </c>
      <c r="S16" s="204">
        <f t="shared" si="6"/>
        <v>0</v>
      </c>
      <c r="T16" s="429" t="s">
        <v>303</v>
      </c>
    </row>
    <row r="17" spans="2:20" x14ac:dyDescent="0.25">
      <c r="B17" s="128"/>
      <c r="C17" s="145"/>
      <c r="D17" s="128"/>
      <c r="E17" s="145"/>
      <c r="F17" s="146"/>
      <c r="G17" s="146"/>
      <c r="H17" s="341"/>
      <c r="I17" s="337"/>
      <c r="J17" s="337"/>
      <c r="K17" s="97">
        <f t="shared" si="2"/>
        <v>0</v>
      </c>
      <c r="L17" s="97">
        <f t="shared" si="3"/>
        <v>0</v>
      </c>
      <c r="M17" s="97">
        <f t="shared" si="4"/>
        <v>0</v>
      </c>
      <c r="N17" s="338"/>
      <c r="O17" s="337"/>
      <c r="P17" s="97">
        <f t="shared" si="5"/>
        <v>0</v>
      </c>
      <c r="Q17" s="97">
        <f t="shared" si="0"/>
        <v>0</v>
      </c>
      <c r="R17" s="97">
        <f t="shared" si="1"/>
        <v>0</v>
      </c>
      <c r="S17" s="97">
        <f t="shared" si="6"/>
        <v>0</v>
      </c>
      <c r="T17" s="456"/>
    </row>
    <row r="18" spans="2:20" x14ac:dyDescent="0.25">
      <c r="B18" s="128"/>
      <c r="C18" s="145"/>
      <c r="D18" s="128"/>
      <c r="E18" s="145"/>
      <c r="F18" s="146"/>
      <c r="G18" s="146"/>
      <c r="H18" s="341"/>
      <c r="I18" s="337"/>
      <c r="J18" s="337"/>
      <c r="K18" s="97">
        <f t="shared" si="2"/>
        <v>0</v>
      </c>
      <c r="L18" s="97">
        <f t="shared" si="3"/>
        <v>0</v>
      </c>
      <c r="M18" s="97">
        <f t="shared" si="4"/>
        <v>0</v>
      </c>
      <c r="N18" s="338"/>
      <c r="O18" s="337"/>
      <c r="P18" s="97">
        <f t="shared" si="5"/>
        <v>0</v>
      </c>
      <c r="Q18" s="97">
        <f t="shared" si="0"/>
        <v>0</v>
      </c>
      <c r="R18" s="97">
        <f t="shared" si="1"/>
        <v>0</v>
      </c>
      <c r="S18" s="97">
        <f t="shared" si="6"/>
        <v>0</v>
      </c>
      <c r="T18" s="456"/>
    </row>
    <row r="19" spans="2:20" x14ac:dyDescent="0.25">
      <c r="B19" s="128"/>
      <c r="C19" s="145"/>
      <c r="D19" s="128"/>
      <c r="E19" s="145"/>
      <c r="F19" s="146"/>
      <c r="G19" s="146"/>
      <c r="H19" s="341"/>
      <c r="I19" s="337"/>
      <c r="J19" s="337"/>
      <c r="K19" s="97">
        <f t="shared" si="2"/>
        <v>0</v>
      </c>
      <c r="L19" s="97">
        <f t="shared" si="3"/>
        <v>0</v>
      </c>
      <c r="M19" s="97">
        <f t="shared" si="4"/>
        <v>0</v>
      </c>
      <c r="N19" s="338"/>
      <c r="O19" s="337"/>
      <c r="P19" s="97">
        <f t="shared" si="5"/>
        <v>0</v>
      </c>
      <c r="Q19" s="97">
        <f t="shared" si="0"/>
        <v>0</v>
      </c>
      <c r="R19" s="97">
        <f t="shared" si="1"/>
        <v>0</v>
      </c>
      <c r="S19" s="97">
        <f t="shared" si="6"/>
        <v>0</v>
      </c>
      <c r="T19" s="456"/>
    </row>
    <row r="20" spans="2:20" x14ac:dyDescent="0.25">
      <c r="B20" s="128"/>
      <c r="C20" s="145"/>
      <c r="D20" s="128"/>
      <c r="E20" s="145"/>
      <c r="F20" s="146"/>
      <c r="G20" s="146"/>
      <c r="H20" s="341"/>
      <c r="I20" s="337"/>
      <c r="J20" s="337"/>
      <c r="K20" s="97">
        <f t="shared" si="2"/>
        <v>0</v>
      </c>
      <c r="L20" s="97">
        <f t="shared" si="3"/>
        <v>0</v>
      </c>
      <c r="M20" s="97">
        <f t="shared" si="4"/>
        <v>0</v>
      </c>
      <c r="N20" s="338"/>
      <c r="O20" s="337"/>
      <c r="P20" s="97">
        <f t="shared" si="5"/>
        <v>0</v>
      </c>
      <c r="Q20" s="97">
        <f t="shared" si="0"/>
        <v>0</v>
      </c>
      <c r="R20" s="97">
        <f t="shared" si="1"/>
        <v>0</v>
      </c>
      <c r="S20" s="97">
        <f t="shared" si="6"/>
        <v>0</v>
      </c>
      <c r="T20" s="456"/>
    </row>
    <row r="21" spans="2:20" x14ac:dyDescent="0.25">
      <c r="B21" s="128"/>
      <c r="C21" s="145"/>
      <c r="D21" s="128"/>
      <c r="E21" s="145"/>
      <c r="F21" s="146"/>
      <c r="G21" s="146"/>
      <c r="H21" s="341"/>
      <c r="I21" s="337"/>
      <c r="J21" s="337"/>
      <c r="K21" s="97">
        <f t="shared" si="2"/>
        <v>0</v>
      </c>
      <c r="L21" s="97">
        <f t="shared" si="3"/>
        <v>0</v>
      </c>
      <c r="M21" s="97">
        <f t="shared" si="4"/>
        <v>0</v>
      </c>
      <c r="N21" s="338"/>
      <c r="O21" s="337"/>
      <c r="P21" s="97">
        <f t="shared" si="5"/>
        <v>0</v>
      </c>
      <c r="Q21" s="97">
        <f t="shared" si="0"/>
        <v>0</v>
      </c>
      <c r="R21" s="97">
        <f t="shared" si="1"/>
        <v>0</v>
      </c>
      <c r="S21" s="97">
        <f t="shared" si="6"/>
        <v>0</v>
      </c>
      <c r="T21" s="456"/>
    </row>
    <row r="22" spans="2:20" x14ac:dyDescent="0.25">
      <c r="B22" s="128"/>
      <c r="C22" s="145"/>
      <c r="D22" s="128"/>
      <c r="E22" s="145"/>
      <c r="F22" s="146"/>
      <c r="G22" s="146"/>
      <c r="H22" s="341"/>
      <c r="I22" s="337"/>
      <c r="J22" s="337"/>
      <c r="K22" s="97">
        <f t="shared" ref="K22:K28" si="7">I22+J22</f>
        <v>0</v>
      </c>
      <c r="L22" s="97">
        <f t="shared" ref="L22:L28" si="8">I22+J22</f>
        <v>0</v>
      </c>
      <c r="M22" s="97">
        <f t="shared" ref="M22:M28" si="9">K22-L22</f>
        <v>0</v>
      </c>
      <c r="N22" s="338"/>
      <c r="O22" s="337"/>
      <c r="P22" s="97">
        <f t="shared" ref="P22:P28" si="10">N22+O22</f>
        <v>0</v>
      </c>
      <c r="Q22" s="97">
        <f t="shared" si="0"/>
        <v>0</v>
      </c>
      <c r="R22" s="97">
        <f t="shared" si="1"/>
        <v>0</v>
      </c>
      <c r="S22" s="97">
        <f t="shared" ref="S22:S28" si="11">Q22-R22</f>
        <v>0</v>
      </c>
      <c r="T22" s="456"/>
    </row>
    <row r="23" spans="2:20" x14ac:dyDescent="0.25">
      <c r="B23" s="128"/>
      <c r="C23" s="145"/>
      <c r="D23" s="128"/>
      <c r="E23" s="145"/>
      <c r="F23" s="146"/>
      <c r="G23" s="146"/>
      <c r="H23" s="341"/>
      <c r="I23" s="337"/>
      <c r="J23" s="337"/>
      <c r="K23" s="97">
        <f t="shared" si="7"/>
        <v>0</v>
      </c>
      <c r="L23" s="97">
        <f t="shared" si="8"/>
        <v>0</v>
      </c>
      <c r="M23" s="97">
        <f t="shared" si="9"/>
        <v>0</v>
      </c>
      <c r="N23" s="338"/>
      <c r="O23" s="337"/>
      <c r="P23" s="97">
        <f t="shared" si="10"/>
        <v>0</v>
      </c>
      <c r="Q23" s="97">
        <f t="shared" si="0"/>
        <v>0</v>
      </c>
      <c r="R23" s="97">
        <f t="shared" si="1"/>
        <v>0</v>
      </c>
      <c r="S23" s="97">
        <f t="shared" si="11"/>
        <v>0</v>
      </c>
      <c r="T23" s="456"/>
    </row>
    <row r="24" spans="2:20" x14ac:dyDescent="0.25">
      <c r="B24" s="128"/>
      <c r="C24" s="145"/>
      <c r="D24" s="128"/>
      <c r="E24" s="145"/>
      <c r="F24" s="146"/>
      <c r="G24" s="146"/>
      <c r="H24" s="341"/>
      <c r="I24" s="337"/>
      <c r="J24" s="337"/>
      <c r="K24" s="97">
        <f t="shared" si="7"/>
        <v>0</v>
      </c>
      <c r="L24" s="97">
        <f t="shared" si="8"/>
        <v>0</v>
      </c>
      <c r="M24" s="97">
        <f t="shared" si="9"/>
        <v>0</v>
      </c>
      <c r="N24" s="338"/>
      <c r="O24" s="337"/>
      <c r="P24" s="97">
        <f t="shared" si="10"/>
        <v>0</v>
      </c>
      <c r="Q24" s="97">
        <f t="shared" si="0"/>
        <v>0</v>
      </c>
      <c r="R24" s="97">
        <f t="shared" si="1"/>
        <v>0</v>
      </c>
      <c r="S24" s="97">
        <f t="shared" si="11"/>
        <v>0</v>
      </c>
      <c r="T24" s="456"/>
    </row>
    <row r="25" spans="2:20" x14ac:dyDescent="0.25">
      <c r="B25" s="128"/>
      <c r="C25" s="145"/>
      <c r="D25" s="128"/>
      <c r="E25" s="145"/>
      <c r="F25" s="146"/>
      <c r="G25" s="146"/>
      <c r="H25" s="341"/>
      <c r="I25" s="337"/>
      <c r="J25" s="337"/>
      <c r="K25" s="97">
        <f t="shared" si="7"/>
        <v>0</v>
      </c>
      <c r="L25" s="97">
        <f t="shared" si="8"/>
        <v>0</v>
      </c>
      <c r="M25" s="97">
        <f t="shared" si="9"/>
        <v>0</v>
      </c>
      <c r="N25" s="338"/>
      <c r="O25" s="337"/>
      <c r="P25" s="97">
        <f t="shared" si="10"/>
        <v>0</v>
      </c>
      <c r="Q25" s="97">
        <f t="shared" si="0"/>
        <v>0</v>
      </c>
      <c r="R25" s="97">
        <f t="shared" si="1"/>
        <v>0</v>
      </c>
      <c r="S25" s="97">
        <f t="shared" si="11"/>
        <v>0</v>
      </c>
      <c r="T25" s="456"/>
    </row>
    <row r="26" spans="2:20" x14ac:dyDescent="0.25">
      <c r="B26" s="128"/>
      <c r="C26" s="145"/>
      <c r="D26" s="128"/>
      <c r="E26" s="145"/>
      <c r="F26" s="146"/>
      <c r="G26" s="146"/>
      <c r="H26" s="341"/>
      <c r="I26" s="337"/>
      <c r="J26" s="337"/>
      <c r="K26" s="97">
        <f t="shared" si="7"/>
        <v>0</v>
      </c>
      <c r="L26" s="97">
        <f t="shared" si="8"/>
        <v>0</v>
      </c>
      <c r="M26" s="97">
        <f t="shared" si="9"/>
        <v>0</v>
      </c>
      <c r="N26" s="338"/>
      <c r="O26" s="337"/>
      <c r="P26" s="97">
        <f t="shared" si="10"/>
        <v>0</v>
      </c>
      <c r="Q26" s="97">
        <f t="shared" si="0"/>
        <v>0</v>
      </c>
      <c r="R26" s="97">
        <f t="shared" si="1"/>
        <v>0</v>
      </c>
      <c r="S26" s="97">
        <f t="shared" si="11"/>
        <v>0</v>
      </c>
      <c r="T26" s="456"/>
    </row>
    <row r="27" spans="2:20" x14ac:dyDescent="0.25">
      <c r="B27" s="128"/>
      <c r="C27" s="145"/>
      <c r="D27" s="128"/>
      <c r="E27" s="145"/>
      <c r="F27" s="146"/>
      <c r="G27" s="146"/>
      <c r="H27" s="341"/>
      <c r="I27" s="337"/>
      <c r="J27" s="337"/>
      <c r="K27" s="97">
        <f t="shared" si="7"/>
        <v>0</v>
      </c>
      <c r="L27" s="97">
        <f t="shared" si="8"/>
        <v>0</v>
      </c>
      <c r="M27" s="97">
        <f t="shared" si="9"/>
        <v>0</v>
      </c>
      <c r="N27" s="338"/>
      <c r="O27" s="337"/>
      <c r="P27" s="97">
        <f t="shared" si="10"/>
        <v>0</v>
      </c>
      <c r="Q27" s="97">
        <f t="shared" si="0"/>
        <v>0</v>
      </c>
      <c r="R27" s="97">
        <f t="shared" si="1"/>
        <v>0</v>
      </c>
      <c r="S27" s="97">
        <f t="shared" si="11"/>
        <v>0</v>
      </c>
      <c r="T27" s="456"/>
    </row>
    <row r="28" spans="2:20" x14ac:dyDescent="0.25">
      <c r="B28" s="128"/>
      <c r="C28" s="145"/>
      <c r="D28" s="128"/>
      <c r="E28" s="145"/>
      <c r="F28" s="146"/>
      <c r="G28" s="146"/>
      <c r="H28" s="341"/>
      <c r="I28" s="337"/>
      <c r="J28" s="337"/>
      <c r="K28" s="97">
        <f t="shared" si="7"/>
        <v>0</v>
      </c>
      <c r="L28" s="97">
        <f t="shared" si="8"/>
        <v>0</v>
      </c>
      <c r="M28" s="97">
        <f t="shared" si="9"/>
        <v>0</v>
      </c>
      <c r="N28" s="338"/>
      <c r="O28" s="337"/>
      <c r="P28" s="97">
        <f t="shared" si="10"/>
        <v>0</v>
      </c>
      <c r="Q28" s="97">
        <f t="shared" si="0"/>
        <v>0</v>
      </c>
      <c r="R28" s="97">
        <f t="shared" si="1"/>
        <v>0</v>
      </c>
      <c r="S28" s="97">
        <f t="shared" si="11"/>
        <v>0</v>
      </c>
      <c r="T28" s="456"/>
    </row>
    <row r="29" spans="2:20" x14ac:dyDescent="0.25">
      <c r="B29" s="128"/>
      <c r="C29" s="145"/>
      <c r="D29" s="128"/>
      <c r="E29" s="145"/>
      <c r="F29" s="146"/>
      <c r="G29" s="146"/>
      <c r="H29" s="341"/>
      <c r="I29" s="337"/>
      <c r="J29" s="337"/>
      <c r="K29" s="97">
        <f t="shared" si="2"/>
        <v>0</v>
      </c>
      <c r="L29" s="97">
        <f t="shared" si="3"/>
        <v>0</v>
      </c>
      <c r="M29" s="97">
        <f t="shared" si="4"/>
        <v>0</v>
      </c>
      <c r="N29" s="338"/>
      <c r="O29" s="337"/>
      <c r="P29" s="97">
        <f t="shared" si="5"/>
        <v>0</v>
      </c>
      <c r="Q29" s="97">
        <f t="shared" si="0"/>
        <v>0</v>
      </c>
      <c r="R29" s="97">
        <f t="shared" si="1"/>
        <v>0</v>
      </c>
      <c r="S29" s="97">
        <f t="shared" si="6"/>
        <v>0</v>
      </c>
      <c r="T29" s="456"/>
    </row>
    <row r="30" spans="2:20" x14ac:dyDescent="0.25">
      <c r="B30" s="128"/>
      <c r="C30" s="145"/>
      <c r="D30" s="128"/>
      <c r="E30" s="145"/>
      <c r="F30" s="146"/>
      <c r="G30" s="146"/>
      <c r="H30" s="341"/>
      <c r="I30" s="337"/>
      <c r="J30" s="337"/>
      <c r="K30" s="97">
        <f t="shared" si="2"/>
        <v>0</v>
      </c>
      <c r="L30" s="97">
        <f t="shared" si="3"/>
        <v>0</v>
      </c>
      <c r="M30" s="97">
        <f t="shared" si="4"/>
        <v>0</v>
      </c>
      <c r="N30" s="338"/>
      <c r="O30" s="337"/>
      <c r="P30" s="97">
        <f t="shared" si="5"/>
        <v>0</v>
      </c>
      <c r="Q30" s="97">
        <f t="shared" si="0"/>
        <v>0</v>
      </c>
      <c r="R30" s="97">
        <f t="shared" si="1"/>
        <v>0</v>
      </c>
      <c r="S30" s="97">
        <f t="shared" si="6"/>
        <v>0</v>
      </c>
      <c r="T30" s="456"/>
    </row>
    <row r="31" spans="2:20" x14ac:dyDescent="0.25">
      <c r="B31" s="128"/>
      <c r="C31" s="145"/>
      <c r="D31" s="128"/>
      <c r="E31" s="145"/>
      <c r="F31" s="146"/>
      <c r="G31" s="146"/>
      <c r="H31" s="341"/>
      <c r="I31" s="337"/>
      <c r="J31" s="337"/>
      <c r="K31" s="97">
        <f t="shared" si="2"/>
        <v>0</v>
      </c>
      <c r="L31" s="97">
        <f t="shared" si="3"/>
        <v>0</v>
      </c>
      <c r="M31" s="97">
        <f t="shared" si="4"/>
        <v>0</v>
      </c>
      <c r="N31" s="338"/>
      <c r="O31" s="337"/>
      <c r="P31" s="97">
        <f t="shared" si="5"/>
        <v>0</v>
      </c>
      <c r="Q31" s="97">
        <f t="shared" si="0"/>
        <v>0</v>
      </c>
      <c r="R31" s="97">
        <f t="shared" si="1"/>
        <v>0</v>
      </c>
      <c r="S31" s="97">
        <f t="shared" si="6"/>
        <v>0</v>
      </c>
      <c r="T31" s="456"/>
    </row>
    <row r="32" spans="2:20" x14ac:dyDescent="0.25">
      <c r="B32" s="128"/>
      <c r="C32" s="145"/>
      <c r="D32" s="128"/>
      <c r="E32" s="145"/>
      <c r="F32" s="146"/>
      <c r="G32" s="146"/>
      <c r="H32" s="341"/>
      <c r="I32" s="337"/>
      <c r="J32" s="337"/>
      <c r="K32" s="97">
        <f t="shared" si="2"/>
        <v>0</v>
      </c>
      <c r="L32" s="97">
        <f t="shared" si="3"/>
        <v>0</v>
      </c>
      <c r="M32" s="97">
        <f t="shared" si="4"/>
        <v>0</v>
      </c>
      <c r="N32" s="338"/>
      <c r="O32" s="337"/>
      <c r="P32" s="97">
        <f t="shared" si="5"/>
        <v>0</v>
      </c>
      <c r="Q32" s="97">
        <f t="shared" si="0"/>
        <v>0</v>
      </c>
      <c r="R32" s="97">
        <f t="shared" si="1"/>
        <v>0</v>
      </c>
      <c r="S32" s="97">
        <f t="shared" si="6"/>
        <v>0</v>
      </c>
      <c r="T32" s="456"/>
    </row>
    <row r="33" spans="2:20" x14ac:dyDescent="0.25">
      <c r="B33" s="128"/>
      <c r="C33" s="145"/>
      <c r="D33" s="128"/>
      <c r="E33" s="145"/>
      <c r="F33" s="146"/>
      <c r="G33" s="146"/>
      <c r="H33" s="341"/>
      <c r="I33" s="337"/>
      <c r="J33" s="337"/>
      <c r="K33" s="97">
        <f t="shared" si="2"/>
        <v>0</v>
      </c>
      <c r="L33" s="97">
        <f t="shared" si="3"/>
        <v>0</v>
      </c>
      <c r="M33" s="97">
        <f t="shared" si="4"/>
        <v>0</v>
      </c>
      <c r="N33" s="338"/>
      <c r="O33" s="337"/>
      <c r="P33" s="97">
        <f t="shared" si="5"/>
        <v>0</v>
      </c>
      <c r="Q33" s="97">
        <f t="shared" si="0"/>
        <v>0</v>
      </c>
      <c r="R33" s="97">
        <f t="shared" si="1"/>
        <v>0</v>
      </c>
      <c r="S33" s="97">
        <f t="shared" si="6"/>
        <v>0</v>
      </c>
      <c r="T33" s="456"/>
    </row>
    <row r="34" spans="2:20" x14ac:dyDescent="0.25">
      <c r="B34" s="128"/>
      <c r="C34" s="145"/>
      <c r="D34" s="128"/>
      <c r="E34" s="145"/>
      <c r="F34" s="146"/>
      <c r="G34" s="146"/>
      <c r="H34" s="341"/>
      <c r="I34" s="337"/>
      <c r="J34" s="337"/>
      <c r="K34" s="97">
        <f t="shared" si="2"/>
        <v>0</v>
      </c>
      <c r="L34" s="97">
        <f t="shared" si="3"/>
        <v>0</v>
      </c>
      <c r="M34" s="97">
        <f t="shared" si="4"/>
        <v>0</v>
      </c>
      <c r="N34" s="338"/>
      <c r="O34" s="337"/>
      <c r="P34" s="97">
        <f t="shared" si="5"/>
        <v>0</v>
      </c>
      <c r="Q34" s="97">
        <f t="shared" si="0"/>
        <v>0</v>
      </c>
      <c r="R34" s="97">
        <f t="shared" si="1"/>
        <v>0</v>
      </c>
      <c r="S34" s="97">
        <f t="shared" si="6"/>
        <v>0</v>
      </c>
      <c r="T34" s="456"/>
    </row>
    <row r="35" spans="2:20" x14ac:dyDescent="0.25">
      <c r="B35" s="128"/>
      <c r="C35" s="145"/>
      <c r="D35" s="128"/>
      <c r="E35" s="145"/>
      <c r="F35" s="146"/>
      <c r="G35" s="146"/>
      <c r="H35" s="341"/>
      <c r="I35" s="337"/>
      <c r="J35" s="337"/>
      <c r="K35" s="97">
        <f t="shared" si="2"/>
        <v>0</v>
      </c>
      <c r="L35" s="97">
        <f t="shared" si="3"/>
        <v>0</v>
      </c>
      <c r="M35" s="97">
        <f t="shared" si="4"/>
        <v>0</v>
      </c>
      <c r="N35" s="338"/>
      <c r="O35" s="337"/>
      <c r="P35" s="97">
        <f t="shared" si="5"/>
        <v>0</v>
      </c>
      <c r="Q35" s="97">
        <f t="shared" si="0"/>
        <v>0</v>
      </c>
      <c r="R35" s="97">
        <f t="shared" si="1"/>
        <v>0</v>
      </c>
      <c r="S35" s="97">
        <f t="shared" si="6"/>
        <v>0</v>
      </c>
      <c r="T35" s="456"/>
    </row>
    <row r="37" spans="2:20" x14ac:dyDescent="0.25">
      <c r="B37" s="124" t="s">
        <v>295</v>
      </c>
      <c r="C37" s="124"/>
      <c r="D37" s="336"/>
      <c r="E37" s="357"/>
    </row>
    <row r="38" spans="2:20" x14ac:dyDescent="0.25">
      <c r="B38" s="124" t="s">
        <v>287</v>
      </c>
      <c r="C38" s="124"/>
      <c r="D38" s="336"/>
      <c r="E38" s="357"/>
    </row>
    <row r="39" spans="2:20" x14ac:dyDescent="0.25">
      <c r="B39" s="124" t="s">
        <v>289</v>
      </c>
      <c r="C39" s="124"/>
      <c r="D39" s="336"/>
      <c r="E39" s="357"/>
    </row>
  </sheetData>
  <sheetProtection formatCells="0" formatRows="0" insertColumns="0" insertRows="0" insertHyperlinks="0" sort="0" pivotTables="0"/>
  <conditionalFormatting sqref="C5:C7">
    <cfRule type="containsBlanks" dxfId="15" priority="3">
      <formula>LEN(TRIM(C5))=0</formula>
    </cfRule>
  </conditionalFormatting>
  <conditionalFormatting sqref="H16:H35">
    <cfRule type="cellIs" dxfId="14" priority="1" operator="notEqual">
      <formula>$G$16</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B22" sqref="B22"/>
    </sheetView>
  </sheetViews>
  <sheetFormatPr defaultColWidth="8.85546875" defaultRowHeight="15" x14ac:dyDescent="0.25"/>
  <cols>
    <col min="1" max="1" width="0.7109375" style="58" customWidth="1"/>
    <col min="2" max="2" width="17.5703125" style="58" customWidth="1"/>
    <col min="3" max="3" width="17" style="58" customWidth="1"/>
    <col min="4" max="4" width="14.85546875" style="58" customWidth="1"/>
    <col min="5" max="5" width="5.7109375" style="58" customWidth="1"/>
    <col min="6" max="6" width="17.5703125" style="58" customWidth="1"/>
    <col min="7" max="7" width="17" style="58" customWidth="1"/>
    <col min="8" max="8" width="14.85546875" style="58" customWidth="1"/>
    <col min="9" max="9" width="5.7109375" style="58" customWidth="1"/>
    <col min="10" max="10" width="11.42578125" style="58" bestFit="1" customWidth="1"/>
    <col min="11" max="20" width="12.42578125" style="58" customWidth="1"/>
    <col min="21" max="24" width="15" style="58" customWidth="1"/>
    <col min="25" max="25" width="12.85546875" style="58" bestFit="1" customWidth="1"/>
    <col min="26" max="26" width="31.5703125" style="18" customWidth="1"/>
    <col min="27" max="31" width="13.140625" style="85" customWidth="1"/>
    <col min="32" max="41" width="13.140625" style="58" customWidth="1"/>
    <col min="42" max="16384" width="8.85546875" style="58"/>
  </cols>
  <sheetData>
    <row r="1" spans="1:41" ht="22.5" x14ac:dyDescent="0.25">
      <c r="B1" s="59" t="s">
        <v>31</v>
      </c>
      <c r="C1" s="60"/>
      <c r="K1" s="19"/>
      <c r="L1" s="19"/>
      <c r="M1" s="19"/>
      <c r="N1" s="19"/>
      <c r="O1" s="19"/>
      <c r="P1" s="19"/>
      <c r="Q1" s="19"/>
      <c r="R1" s="19"/>
      <c r="S1" s="19"/>
      <c r="T1" s="19"/>
      <c r="U1" s="19"/>
      <c r="V1" s="19"/>
      <c r="W1" s="19"/>
      <c r="X1" s="19"/>
      <c r="Y1" s="19"/>
      <c r="Z1" s="208"/>
    </row>
    <row r="2" spans="1:41" s="89" customFormat="1" ht="14.45" customHeight="1" x14ac:dyDescent="0.25">
      <c r="B2" s="110"/>
      <c r="C2" s="63"/>
      <c r="D2" s="63"/>
      <c r="E2" s="63"/>
      <c r="F2" s="63"/>
      <c r="K2" s="150"/>
      <c r="L2" s="150"/>
      <c r="M2" s="150"/>
      <c r="N2" s="150"/>
      <c r="O2" s="150"/>
      <c r="P2" s="150"/>
      <c r="Q2" s="150"/>
      <c r="R2" s="150"/>
      <c r="S2" s="150"/>
      <c r="T2" s="150"/>
      <c r="U2" s="150"/>
      <c r="V2" s="150"/>
      <c r="W2" s="150"/>
      <c r="X2" s="150"/>
      <c r="Y2" s="150"/>
      <c r="Z2" s="209"/>
      <c r="AA2" s="111"/>
      <c r="AB2" s="111"/>
      <c r="AC2" s="111"/>
      <c r="AD2" s="111"/>
      <c r="AE2" s="111"/>
    </row>
    <row r="3" spans="1:41" s="89" customFormat="1" ht="13.9" customHeight="1" x14ac:dyDescent="0.25">
      <c r="B3" s="109" t="s">
        <v>35</v>
      </c>
      <c r="C3" s="63"/>
      <c r="D3" s="63"/>
      <c r="E3" s="63"/>
      <c r="F3" s="63"/>
      <c r="K3" s="150"/>
      <c r="L3" s="150"/>
      <c r="M3" s="150"/>
      <c r="N3" s="150"/>
      <c r="O3" s="150"/>
      <c r="P3" s="150"/>
      <c r="Q3" s="150"/>
      <c r="R3" s="150"/>
      <c r="S3" s="150"/>
      <c r="T3" s="150"/>
      <c r="U3" s="150"/>
      <c r="V3" s="150"/>
      <c r="W3" s="150"/>
      <c r="X3" s="150"/>
      <c r="Y3" s="150"/>
      <c r="Z3" s="209"/>
      <c r="AA3" s="111"/>
      <c r="AB3" s="111"/>
      <c r="AC3" s="111"/>
      <c r="AD3" s="111"/>
      <c r="AE3" s="111"/>
    </row>
    <row r="4" spans="1:41" s="89" customFormat="1" ht="14.45" customHeight="1" x14ac:dyDescent="0.25">
      <c r="B4" s="110" t="s">
        <v>36</v>
      </c>
      <c r="C4" s="63"/>
      <c r="D4" s="63"/>
      <c r="E4" s="63"/>
      <c r="F4" s="63"/>
      <c r="K4" s="150"/>
      <c r="L4" s="150"/>
      <c r="M4" s="150"/>
      <c r="N4" s="150"/>
      <c r="O4" s="150"/>
      <c r="P4" s="150"/>
      <c r="Q4" s="150"/>
      <c r="R4" s="150"/>
      <c r="S4" s="150"/>
      <c r="T4" s="150"/>
      <c r="U4" s="150"/>
      <c r="V4" s="150"/>
      <c r="W4" s="150"/>
      <c r="X4" s="150"/>
      <c r="Y4" s="150"/>
      <c r="Z4" s="209"/>
      <c r="AA4" s="111"/>
      <c r="AB4" s="111"/>
      <c r="AC4" s="111"/>
      <c r="AD4" s="111"/>
      <c r="AE4" s="111"/>
    </row>
    <row r="5" spans="1:41" s="89" customFormat="1" ht="14.45" customHeight="1" x14ac:dyDescent="0.25">
      <c r="B5" s="110" t="s">
        <v>37</v>
      </c>
      <c r="C5" s="63"/>
      <c r="D5" s="63"/>
      <c r="E5" s="63"/>
      <c r="F5" s="63"/>
      <c r="K5" s="150"/>
      <c r="L5" s="150"/>
      <c r="M5" s="150"/>
      <c r="N5" s="150"/>
      <c r="O5" s="150"/>
      <c r="P5" s="150"/>
      <c r="Q5" s="150"/>
      <c r="R5" s="150"/>
      <c r="S5" s="150"/>
      <c r="T5" s="150"/>
      <c r="U5" s="150"/>
      <c r="V5" s="150"/>
      <c r="W5" s="150"/>
      <c r="X5" s="150"/>
      <c r="Y5" s="150"/>
      <c r="Z5" s="209"/>
      <c r="AA5" s="111"/>
      <c r="AB5" s="111"/>
      <c r="AC5" s="111"/>
      <c r="AD5" s="111"/>
      <c r="AE5" s="111"/>
    </row>
    <row r="6" spans="1:41" s="89" customFormat="1" ht="14.45" customHeight="1" x14ac:dyDescent="0.25">
      <c r="B6" s="110" t="s">
        <v>38</v>
      </c>
      <c r="C6" s="63"/>
      <c r="D6" s="63"/>
      <c r="E6" s="63"/>
      <c r="F6" s="63"/>
      <c r="K6" s="150"/>
      <c r="L6" s="150"/>
      <c r="M6" s="150"/>
      <c r="N6" s="150"/>
      <c r="O6" s="150"/>
      <c r="P6" s="150"/>
      <c r="Q6" s="150"/>
      <c r="R6" s="150"/>
      <c r="S6" s="150"/>
      <c r="T6" s="150"/>
      <c r="U6" s="150"/>
      <c r="V6" s="150"/>
      <c r="W6" s="150"/>
      <c r="X6" s="150"/>
      <c r="Y6" s="150"/>
      <c r="Z6" s="209"/>
      <c r="AA6" s="111"/>
      <c r="AB6" s="111"/>
      <c r="AC6" s="111"/>
      <c r="AD6" s="111"/>
      <c r="AE6" s="111"/>
    </row>
    <row r="7" spans="1:41" s="89" customFormat="1" ht="14.45" customHeight="1" x14ac:dyDescent="0.25">
      <c r="B7" s="117" t="s">
        <v>39</v>
      </c>
      <c r="C7" s="63"/>
      <c r="D7" s="63"/>
      <c r="E7" s="63"/>
      <c r="F7" s="63"/>
      <c r="K7" s="150"/>
      <c r="L7" s="150"/>
      <c r="M7" s="150"/>
      <c r="N7" s="150"/>
      <c r="O7" s="150"/>
      <c r="P7" s="150"/>
      <c r="Q7" s="150"/>
      <c r="R7" s="150"/>
      <c r="S7" s="150"/>
      <c r="T7" s="150"/>
      <c r="U7" s="150"/>
      <c r="V7" s="150"/>
      <c r="W7" s="150"/>
      <c r="X7" s="150"/>
      <c r="Y7" s="150"/>
      <c r="Z7" s="209"/>
      <c r="AA7" s="111"/>
      <c r="AB7" s="111"/>
      <c r="AC7" s="111"/>
      <c r="AD7" s="111"/>
      <c r="AE7" s="111"/>
    </row>
    <row r="8" spans="1:41" ht="14.45" customHeight="1" x14ac:dyDescent="0.25">
      <c r="B8" s="62"/>
      <c r="C8" s="61"/>
      <c r="D8" s="61"/>
      <c r="E8" s="61"/>
      <c r="F8" s="61"/>
      <c r="K8" s="19"/>
      <c r="L8" s="19"/>
      <c r="M8" s="19"/>
      <c r="N8" s="19"/>
      <c r="O8" s="19"/>
      <c r="P8" s="19"/>
      <c r="Q8" s="19"/>
      <c r="R8" s="19"/>
      <c r="S8" s="19"/>
      <c r="T8" s="19"/>
      <c r="U8" s="19"/>
      <c r="V8" s="19"/>
      <c r="W8" s="19"/>
      <c r="X8" s="19"/>
      <c r="Y8" s="19"/>
      <c r="Z8" s="208"/>
    </row>
    <row r="9" spans="1:41" ht="14.45" customHeight="1" x14ac:dyDescent="0.25">
      <c r="A9" s="18"/>
      <c r="B9" s="63" t="s">
        <v>267</v>
      </c>
      <c r="C9" s="87"/>
      <c r="D9" s="87"/>
      <c r="E9" s="87"/>
      <c r="F9" s="63"/>
      <c r="G9" s="89"/>
      <c r="H9" s="19"/>
      <c r="I9" s="19"/>
      <c r="J9" s="19"/>
      <c r="K9" s="19"/>
      <c r="L9" s="188"/>
      <c r="M9" s="85"/>
      <c r="N9" s="85"/>
      <c r="O9" s="85"/>
      <c r="P9" s="19"/>
      <c r="Q9" s="188"/>
      <c r="R9" s="85"/>
      <c r="S9" s="85"/>
      <c r="T9" s="85"/>
      <c r="U9" s="85"/>
      <c r="V9" s="85"/>
      <c r="AA9" s="58"/>
      <c r="AB9" s="58"/>
      <c r="AC9" s="58"/>
      <c r="AD9" s="58"/>
      <c r="AE9" s="58"/>
    </row>
    <row r="10" spans="1:41" x14ac:dyDescent="0.25">
      <c r="A10" s="18"/>
      <c r="B10" s="20" t="s">
        <v>1</v>
      </c>
      <c r="C10" s="90"/>
      <c r="D10" s="90"/>
      <c r="E10" s="90"/>
      <c r="F10" s="89"/>
      <c r="G10" s="89"/>
      <c r="H10" s="19"/>
      <c r="I10" s="19"/>
      <c r="J10" s="19"/>
      <c r="K10" s="19"/>
      <c r="L10" s="188"/>
      <c r="M10" s="85"/>
      <c r="N10" s="85"/>
      <c r="O10" s="85"/>
      <c r="P10" s="19"/>
      <c r="Q10" s="188"/>
      <c r="R10" s="85"/>
      <c r="S10" s="85"/>
      <c r="T10" s="85"/>
      <c r="U10" s="85"/>
      <c r="V10" s="85"/>
      <c r="AA10" s="58"/>
      <c r="AB10" s="58"/>
      <c r="AC10" s="58"/>
      <c r="AD10" s="58"/>
      <c r="AE10" s="58"/>
    </row>
    <row r="11" spans="1:41" x14ac:dyDescent="0.25">
      <c r="A11" s="18"/>
      <c r="B11" s="20" t="s">
        <v>3</v>
      </c>
      <c r="C11" s="342"/>
      <c r="D11" s="90"/>
      <c r="E11" s="90"/>
      <c r="F11" s="89"/>
      <c r="G11" s="89"/>
      <c r="H11" s="19"/>
      <c r="I11" s="19"/>
      <c r="J11" s="19"/>
      <c r="K11" s="19"/>
      <c r="L11" s="19"/>
      <c r="M11" s="85"/>
      <c r="N11" s="85"/>
      <c r="O11" s="85"/>
      <c r="P11" s="19"/>
      <c r="Q11" s="19"/>
      <c r="R11" s="85"/>
      <c r="S11" s="85"/>
      <c r="T11" s="85"/>
      <c r="U11" s="85"/>
      <c r="V11" s="85"/>
      <c r="W11" s="85"/>
      <c r="AA11" s="58"/>
      <c r="AB11" s="58"/>
      <c r="AC11" s="58"/>
      <c r="AD11" s="58"/>
      <c r="AE11" s="58"/>
    </row>
    <row r="12" spans="1:41" x14ac:dyDescent="0.25">
      <c r="A12" s="18"/>
      <c r="B12" s="174" t="s">
        <v>5</v>
      </c>
      <c r="C12" s="343"/>
      <c r="D12" s="90"/>
      <c r="E12" s="90"/>
      <c r="F12" s="89"/>
      <c r="G12" s="89"/>
      <c r="H12" s="19"/>
      <c r="I12" s="19"/>
      <c r="J12" s="19"/>
      <c r="K12" s="19"/>
      <c r="L12" s="19"/>
      <c r="M12" s="85"/>
      <c r="N12" s="85"/>
      <c r="O12" s="85"/>
      <c r="P12" s="19"/>
      <c r="Q12" s="19"/>
      <c r="R12" s="85"/>
      <c r="S12" s="85"/>
      <c r="T12" s="85"/>
      <c r="U12" s="85"/>
      <c r="V12" s="85"/>
      <c r="W12" s="85"/>
      <c r="AA12" s="58"/>
      <c r="AB12" s="58"/>
      <c r="AC12" s="58"/>
      <c r="AD12" s="58"/>
      <c r="AE12" s="58"/>
    </row>
    <row r="13" spans="1:41" x14ac:dyDescent="0.25">
      <c r="A13" s="18"/>
      <c r="B13" s="174" t="s">
        <v>6</v>
      </c>
      <c r="C13" s="343"/>
      <c r="D13" s="90"/>
      <c r="E13" s="90"/>
      <c r="F13" s="89"/>
      <c r="G13" s="89"/>
      <c r="H13" s="89"/>
      <c r="I13" s="89"/>
      <c r="J13" s="89"/>
      <c r="K13" s="89"/>
      <c r="P13" s="475" t="s">
        <v>40</v>
      </c>
      <c r="Q13" s="475"/>
      <c r="R13" s="475"/>
      <c r="S13" s="475"/>
      <c r="T13" s="475"/>
    </row>
    <row r="14" spans="1:41" x14ac:dyDescent="0.25">
      <c r="B14" s="207"/>
      <c r="P14" s="475" t="s">
        <v>41</v>
      </c>
      <c r="Q14" s="475"/>
      <c r="R14" s="475"/>
      <c r="S14" s="475"/>
      <c r="T14" s="475"/>
    </row>
    <row r="15" spans="1:41" s="72" customFormat="1" ht="13.5" thickBot="1" x14ac:dyDescent="0.3">
      <c r="P15" s="476" t="s">
        <v>42</v>
      </c>
      <c r="Q15" s="476"/>
      <c r="R15" s="476"/>
      <c r="S15" s="476"/>
      <c r="T15" s="476"/>
      <c r="Z15" s="119"/>
      <c r="AA15" s="86"/>
      <c r="AB15" s="86"/>
      <c r="AC15" s="86"/>
      <c r="AD15" s="86"/>
      <c r="AE15" s="86"/>
    </row>
    <row r="16" spans="1:41" ht="19.899999999999999" customHeight="1" x14ac:dyDescent="0.25">
      <c r="B16" s="485" t="s">
        <v>43</v>
      </c>
      <c r="C16" s="486"/>
      <c r="D16" s="486"/>
      <c r="E16" s="486"/>
      <c r="F16" s="486"/>
      <c r="G16" s="486"/>
      <c r="H16" s="486"/>
      <c r="I16" s="486"/>
      <c r="J16" s="237" t="s">
        <v>44</v>
      </c>
      <c r="K16" s="259" t="s">
        <v>45</v>
      </c>
      <c r="L16" s="259"/>
      <c r="M16" s="259"/>
      <c r="N16" s="259"/>
      <c r="O16" s="260"/>
      <c r="P16" s="245" t="s">
        <v>46</v>
      </c>
      <c r="Q16" s="245"/>
      <c r="R16" s="245"/>
      <c r="S16" s="245"/>
      <c r="T16" s="246"/>
      <c r="U16" s="479" t="s">
        <v>47</v>
      </c>
      <c r="V16" s="480"/>
      <c r="W16" s="480"/>
      <c r="X16" s="480"/>
      <c r="Y16" s="480"/>
      <c r="Z16" s="481"/>
      <c r="AA16" s="482" t="s">
        <v>48</v>
      </c>
      <c r="AB16" s="483"/>
      <c r="AC16" s="483"/>
      <c r="AD16" s="483"/>
      <c r="AE16" s="484"/>
      <c r="AF16" s="482" t="s">
        <v>49</v>
      </c>
      <c r="AG16" s="483"/>
      <c r="AH16" s="483"/>
      <c r="AI16" s="483"/>
      <c r="AJ16" s="484"/>
      <c r="AK16" s="482" t="s">
        <v>50</v>
      </c>
      <c r="AL16" s="483"/>
      <c r="AM16" s="483"/>
      <c r="AN16" s="483"/>
      <c r="AO16" s="484"/>
    </row>
    <row r="17" spans="2:41" ht="38.25" x14ac:dyDescent="0.25">
      <c r="B17" s="238" t="s">
        <v>280</v>
      </c>
      <c r="C17" s="477" t="s">
        <v>281</v>
      </c>
      <c r="D17" s="477"/>
      <c r="E17" s="477"/>
      <c r="F17" s="190" t="s">
        <v>51</v>
      </c>
      <c r="G17" s="477" t="s">
        <v>52</v>
      </c>
      <c r="H17" s="477"/>
      <c r="I17" s="478"/>
      <c r="J17" s="239" t="s">
        <v>53</v>
      </c>
      <c r="K17" s="267" t="s">
        <v>54</v>
      </c>
      <c r="L17" s="261" t="s">
        <v>55</v>
      </c>
      <c r="M17" s="261" t="s">
        <v>56</v>
      </c>
      <c r="N17" s="261" t="s">
        <v>57</v>
      </c>
      <c r="O17" s="263" t="s">
        <v>58</v>
      </c>
      <c r="P17" s="247" t="s">
        <v>54</v>
      </c>
      <c r="Q17" s="248" t="s">
        <v>55</v>
      </c>
      <c r="R17" s="248" t="s">
        <v>56</v>
      </c>
      <c r="S17" s="248" t="s">
        <v>57</v>
      </c>
      <c r="T17" s="249" t="s">
        <v>58</v>
      </c>
      <c r="U17" s="250" t="s">
        <v>59</v>
      </c>
      <c r="V17" s="103" t="s">
        <v>60</v>
      </c>
      <c r="W17" s="103" t="s">
        <v>61</v>
      </c>
      <c r="X17" s="103" t="s">
        <v>62</v>
      </c>
      <c r="Y17" s="103" t="s">
        <v>63</v>
      </c>
      <c r="Z17" s="104" t="s">
        <v>64</v>
      </c>
      <c r="AA17" s="238" t="s">
        <v>54</v>
      </c>
      <c r="AB17" s="190" t="s">
        <v>55</v>
      </c>
      <c r="AC17" s="190" t="s">
        <v>56</v>
      </c>
      <c r="AD17" s="190" t="s">
        <v>57</v>
      </c>
      <c r="AE17" s="191" t="s">
        <v>58</v>
      </c>
      <c r="AF17" s="190" t="s">
        <v>54</v>
      </c>
      <c r="AG17" s="190" t="s">
        <v>55</v>
      </c>
      <c r="AH17" s="190" t="s">
        <v>56</v>
      </c>
      <c r="AI17" s="190" t="s">
        <v>57</v>
      </c>
      <c r="AJ17" s="191" t="s">
        <v>58</v>
      </c>
      <c r="AK17" s="190" t="s">
        <v>54</v>
      </c>
      <c r="AL17" s="190" t="s">
        <v>55</v>
      </c>
      <c r="AM17" s="190" t="s">
        <v>56</v>
      </c>
      <c r="AN17" s="190" t="s">
        <v>57</v>
      </c>
      <c r="AO17" s="191" t="s">
        <v>58</v>
      </c>
    </row>
    <row r="18" spans="2:41" x14ac:dyDescent="0.25">
      <c r="B18" s="213" t="s">
        <v>27</v>
      </c>
      <c r="C18" s="214" t="s">
        <v>28</v>
      </c>
      <c r="D18" s="215"/>
      <c r="E18" s="216"/>
      <c r="F18" s="433" t="s">
        <v>65</v>
      </c>
      <c r="G18" s="214" t="s">
        <v>66</v>
      </c>
      <c r="H18" s="215"/>
      <c r="I18" s="434"/>
      <c r="J18" s="217">
        <v>60</v>
      </c>
      <c r="K18" s="218">
        <v>100</v>
      </c>
      <c r="L18" s="219">
        <v>200</v>
      </c>
      <c r="M18" s="219">
        <v>300</v>
      </c>
      <c r="N18" s="219">
        <v>400</v>
      </c>
      <c r="O18" s="220">
        <v>500</v>
      </c>
      <c r="P18" s="218">
        <v>20</v>
      </c>
      <c r="Q18" s="219">
        <v>25</v>
      </c>
      <c r="R18" s="219">
        <v>25</v>
      </c>
      <c r="S18" s="219">
        <v>25</v>
      </c>
      <c r="T18" s="220">
        <v>40</v>
      </c>
      <c r="U18" s="221">
        <v>100</v>
      </c>
      <c r="V18" s="212">
        <v>3750</v>
      </c>
      <c r="W18" s="212">
        <v>0</v>
      </c>
      <c r="X18" s="212">
        <f t="shared" ref="X18" si="0">V18+W18</f>
        <v>3750</v>
      </c>
      <c r="Y18" s="227" t="s">
        <v>67</v>
      </c>
      <c r="Z18" s="223" t="s">
        <v>29</v>
      </c>
      <c r="AA18" s="224">
        <f>IF($K18&lt;1,0,(($K18+$P18)*$J18)+$U18+$X18)</f>
        <v>11050</v>
      </c>
      <c r="AB18" s="212">
        <f>IF($L18&lt;1,0,(($L18+$Q18)*$J18)+$U18+$X18)</f>
        <v>17350</v>
      </c>
      <c r="AC18" s="212">
        <f>IF($M18&lt;1,0,(($M18+$R18)*$J18)+$U18+$X18)</f>
        <v>23350</v>
      </c>
      <c r="AD18" s="212">
        <f>IF($N18&lt;1,0,(($N18+$S18)*$J18)+$U18+$X18)</f>
        <v>29350</v>
      </c>
      <c r="AE18" s="225">
        <f>IF($O18&lt;1,0,(($O18+$T18)*$J18)+$U18+$X18)</f>
        <v>36250</v>
      </c>
      <c r="AF18" s="212">
        <f>IF($K18&lt;1,0,(($K18+$P18)*$J18)+$U18+$V18)</f>
        <v>11050</v>
      </c>
      <c r="AG18" s="212">
        <f>IF($L18&lt;1,0,(($L18+$Q18)*$J18)+$U18+$V18)</f>
        <v>17350</v>
      </c>
      <c r="AH18" s="212">
        <f>IF($M18&lt;1,0,(($M18+$R18)*$J18)+$U18+$V18)</f>
        <v>23350</v>
      </c>
      <c r="AI18" s="212">
        <f>IF($N18&lt;1,0,(($N18+$S18)*$J18)+$U18+$V18)</f>
        <v>29350</v>
      </c>
      <c r="AJ18" s="225">
        <f>IF($O18&lt;1,0,(($O18+$T18)*$J18)+$U18+$V18)</f>
        <v>36250</v>
      </c>
      <c r="AK18" s="212">
        <f t="shared" ref="AK18" si="1">AA18-AF18</f>
        <v>0</v>
      </c>
      <c r="AL18" s="212">
        <f t="shared" ref="AL18" si="2">AB18-AG18</f>
        <v>0</v>
      </c>
      <c r="AM18" s="212">
        <f t="shared" ref="AM18" si="3">AC18-AH18</f>
        <v>0</v>
      </c>
      <c r="AN18" s="212">
        <f t="shared" ref="AN18" si="4">AD18-AI18</f>
        <v>0</v>
      </c>
      <c r="AO18" s="225">
        <f t="shared" ref="AO18" si="5">AE18-AJ18</f>
        <v>0</v>
      </c>
    </row>
    <row r="19" spans="2:41" x14ac:dyDescent="0.25">
      <c r="B19" s="213" t="s">
        <v>27</v>
      </c>
      <c r="C19" s="214" t="s">
        <v>28</v>
      </c>
      <c r="D19" s="215"/>
      <c r="E19" s="216"/>
      <c r="F19" s="433" t="s">
        <v>68</v>
      </c>
      <c r="G19" s="214" t="s">
        <v>69</v>
      </c>
      <c r="H19" s="215"/>
      <c r="I19" s="215"/>
      <c r="J19" s="217">
        <v>60</v>
      </c>
      <c r="K19" s="218">
        <v>100</v>
      </c>
      <c r="L19" s="219">
        <v>200</v>
      </c>
      <c r="M19" s="219">
        <v>300</v>
      </c>
      <c r="N19" s="219">
        <v>0</v>
      </c>
      <c r="O19" s="220">
        <v>0</v>
      </c>
      <c r="P19" s="218">
        <v>20</v>
      </c>
      <c r="Q19" s="219">
        <v>25</v>
      </c>
      <c r="R19" s="219">
        <v>25</v>
      </c>
      <c r="S19" s="219">
        <v>0</v>
      </c>
      <c r="T19" s="220">
        <v>0</v>
      </c>
      <c r="U19" s="221">
        <v>100</v>
      </c>
      <c r="V19" s="222">
        <v>0</v>
      </c>
      <c r="W19" s="212">
        <v>0</v>
      </c>
      <c r="X19" s="212">
        <f>V19+W19</f>
        <v>0</v>
      </c>
      <c r="Y19" s="227" t="s">
        <v>70</v>
      </c>
      <c r="Z19" s="223" t="s">
        <v>71</v>
      </c>
      <c r="AA19" s="224">
        <f>IF($K19&lt;1,0,(($K19+$P19)*$J19)+$U19+$X19)</f>
        <v>7300</v>
      </c>
      <c r="AB19" s="212">
        <f>IF($L19&lt;1,0,(($L19+$Q19)*$J19)+$U19+$X19)</f>
        <v>13600</v>
      </c>
      <c r="AC19" s="212">
        <f>IF($M19&lt;1,0,(($M19+$R19)*$J19)+$U19+$X19)</f>
        <v>19600</v>
      </c>
      <c r="AD19" s="212">
        <f>IF($N19&lt;1,0,(($N19+$S19)*$J19)+$U19+$X19)</f>
        <v>0</v>
      </c>
      <c r="AE19" s="225">
        <f>IF($O19&lt;1,0,(($O19+$T19)*$J19)+$U19+$X19)</f>
        <v>0</v>
      </c>
      <c r="AF19" s="212">
        <f>IF($K19&lt;1,0,(($K19+$P19)*$J19)+$U19+$V19)</f>
        <v>7300</v>
      </c>
      <c r="AG19" s="212">
        <f>IF($L19&lt;1,0,(($L19+$Q19)*$J19)+$U19+$V19)</f>
        <v>13600</v>
      </c>
      <c r="AH19" s="212">
        <f>IF($M19&lt;1,0,(($M19+$R19)*$J19)+$U19+$V19)</f>
        <v>19600</v>
      </c>
      <c r="AI19" s="212">
        <f>IF($N19&lt;1,0,(($N19+$S19)*$J19)+$U19+$V19)</f>
        <v>0</v>
      </c>
      <c r="AJ19" s="225">
        <f>IF($O19&lt;1,0,(($O19+$T19)*$J19)+$U19+$V19)</f>
        <v>0</v>
      </c>
      <c r="AK19" s="212">
        <f>AA19-AF19</f>
        <v>0</v>
      </c>
      <c r="AL19" s="212">
        <f>AB19-AG19</f>
        <v>0</v>
      </c>
      <c r="AM19" s="212">
        <f t="shared" ref="AM19:AN19" si="6">AC19-AH19</f>
        <v>0</v>
      </c>
      <c r="AN19" s="212">
        <f t="shared" si="6"/>
        <v>0</v>
      </c>
      <c r="AO19" s="225">
        <f>AE19-AJ19</f>
        <v>0</v>
      </c>
    </row>
    <row r="20" spans="2:41" x14ac:dyDescent="0.25">
      <c r="B20" s="213" t="s">
        <v>27</v>
      </c>
      <c r="C20" s="214" t="s">
        <v>28</v>
      </c>
      <c r="D20" s="215"/>
      <c r="E20" s="216"/>
      <c r="F20" s="433" t="s">
        <v>68</v>
      </c>
      <c r="G20" s="214" t="s">
        <v>69</v>
      </c>
      <c r="H20" s="215"/>
      <c r="I20" s="434"/>
      <c r="J20" s="217">
        <v>60</v>
      </c>
      <c r="K20" s="218">
        <v>0</v>
      </c>
      <c r="L20" s="219">
        <v>0</v>
      </c>
      <c r="M20" s="219">
        <v>0</v>
      </c>
      <c r="N20" s="219">
        <v>400</v>
      </c>
      <c r="O20" s="220">
        <v>500</v>
      </c>
      <c r="P20" s="218">
        <v>0</v>
      </c>
      <c r="Q20" s="219">
        <v>0</v>
      </c>
      <c r="R20" s="219">
        <v>0</v>
      </c>
      <c r="S20" s="219">
        <v>25</v>
      </c>
      <c r="T20" s="220">
        <v>40</v>
      </c>
      <c r="U20" s="221">
        <v>100</v>
      </c>
      <c r="V20" s="212">
        <v>2000</v>
      </c>
      <c r="W20" s="212">
        <v>0</v>
      </c>
      <c r="X20" s="212">
        <f t="shared" ref="X20:X70" si="7">V20+W20</f>
        <v>2000</v>
      </c>
      <c r="Y20" s="227" t="s">
        <v>70</v>
      </c>
      <c r="Z20" s="223" t="s">
        <v>71</v>
      </c>
      <c r="AA20" s="224">
        <f t="shared" ref="AA20:AA70" si="8">IF($K20&lt;1,0,(($K20+$P20)*$J20)+$U20+$X20)</f>
        <v>0</v>
      </c>
      <c r="AB20" s="212">
        <f t="shared" ref="AB20:AB70" si="9">IF($L20&lt;1,0,(($L20+$Q20)*$J20)+$U20+$X20)</f>
        <v>0</v>
      </c>
      <c r="AC20" s="212">
        <f t="shared" ref="AC20:AC70" si="10">IF($M20&lt;1,0,(($M20+$R20)*$J20)+$U20+$X20)</f>
        <v>0</v>
      </c>
      <c r="AD20" s="212">
        <f t="shared" ref="AD20:AD70" si="11">IF($N20&lt;1,0,(($N20+$S20)*$J20)+$U20+$X20)</f>
        <v>27600</v>
      </c>
      <c r="AE20" s="225">
        <f t="shared" ref="AE20:AE70" si="12">IF($O20&lt;1,0,(($O20+$T20)*$J20)+$U20+$X20)</f>
        <v>34500</v>
      </c>
      <c r="AF20" s="212">
        <f t="shared" ref="AF20:AF70" si="13">IF($K20&lt;1,0,(($K20+$P20)*$J20)+$U20+$V20)</f>
        <v>0</v>
      </c>
      <c r="AG20" s="212">
        <f t="shared" ref="AG20:AG70" si="14">IF($L20&lt;1,0,(($L20+$Q20)*$J20)+$U20+$V20)</f>
        <v>0</v>
      </c>
      <c r="AH20" s="212">
        <f t="shared" ref="AH20:AH70" si="15">IF($M20&lt;1,0,(($M20+$R20)*$J20)+$U20+$V20)</f>
        <v>0</v>
      </c>
      <c r="AI20" s="212">
        <f t="shared" ref="AI20:AI70" si="16">IF($N20&lt;1,0,(($N20+$S20)*$J20)+$U20+$V20)</f>
        <v>27600</v>
      </c>
      <c r="AJ20" s="225">
        <f t="shared" ref="AJ20:AJ70" si="17">IF($O20&lt;1,0,(($O20+$T20)*$J20)+$U20+$V20)</f>
        <v>34500</v>
      </c>
      <c r="AK20" s="212">
        <f t="shared" ref="AK20:AK70" si="18">AA20-AF20</f>
        <v>0</v>
      </c>
      <c r="AL20" s="212">
        <f t="shared" ref="AL20:AL70" si="19">AB20-AG20</f>
        <v>0</v>
      </c>
      <c r="AM20" s="212">
        <f t="shared" ref="AM20:AM70" si="20">AC20-AH20</f>
        <v>0</v>
      </c>
      <c r="AN20" s="212">
        <f t="shared" ref="AN20:AN70" si="21">AD20-AI20</f>
        <v>0</v>
      </c>
      <c r="AO20" s="225">
        <f t="shared" ref="AO20:AO70" si="22">AE20-AJ20</f>
        <v>0</v>
      </c>
    </row>
    <row r="21" spans="2:41" x14ac:dyDescent="0.25">
      <c r="B21" s="435" t="s">
        <v>303</v>
      </c>
      <c r="C21" s="436" t="s">
        <v>303</v>
      </c>
      <c r="D21" s="437"/>
      <c r="E21" s="438"/>
      <c r="F21" s="428" t="s">
        <v>303</v>
      </c>
      <c r="G21" s="436" t="s">
        <v>303</v>
      </c>
      <c r="H21" s="437"/>
      <c r="I21" s="437"/>
      <c r="J21" s="439">
        <v>0</v>
      </c>
      <c r="K21" s="440">
        <v>0</v>
      </c>
      <c r="L21" s="432">
        <v>0</v>
      </c>
      <c r="M21" s="432">
        <v>0</v>
      </c>
      <c r="N21" s="432">
        <v>0</v>
      </c>
      <c r="O21" s="441">
        <v>0</v>
      </c>
      <c r="P21" s="440">
        <v>0</v>
      </c>
      <c r="Q21" s="432">
        <v>0</v>
      </c>
      <c r="R21" s="432">
        <v>0</v>
      </c>
      <c r="S21" s="432">
        <v>0</v>
      </c>
      <c r="T21" s="441">
        <v>0</v>
      </c>
      <c r="U21" s="442">
        <v>0</v>
      </c>
      <c r="V21" s="204">
        <v>0</v>
      </c>
      <c r="W21" s="204">
        <v>0</v>
      </c>
      <c r="X21" s="204">
        <v>0</v>
      </c>
      <c r="Y21" s="443"/>
      <c r="Z21" s="444" t="s">
        <v>303</v>
      </c>
      <c r="AA21" s="205">
        <v>0</v>
      </c>
      <c r="AB21" s="204">
        <v>0</v>
      </c>
      <c r="AC21" s="204">
        <v>0</v>
      </c>
      <c r="AD21" s="204">
        <v>0</v>
      </c>
      <c r="AE21" s="206">
        <v>0</v>
      </c>
      <c r="AF21" s="204">
        <v>0</v>
      </c>
      <c r="AG21" s="204">
        <v>0</v>
      </c>
      <c r="AH21" s="204">
        <v>0</v>
      </c>
      <c r="AI21" s="204">
        <v>0</v>
      </c>
      <c r="AJ21" s="206">
        <v>0</v>
      </c>
      <c r="AK21" s="204">
        <v>0</v>
      </c>
      <c r="AL21" s="204">
        <v>0</v>
      </c>
      <c r="AM21" s="204">
        <v>0</v>
      </c>
      <c r="AN21" s="204">
        <v>0</v>
      </c>
      <c r="AO21" s="206">
        <v>0</v>
      </c>
    </row>
    <row r="22" spans="2:41" x14ac:dyDescent="0.25">
      <c r="B22" s="175"/>
      <c r="C22" s="176"/>
      <c r="D22" s="177"/>
      <c r="E22" s="178"/>
      <c r="F22" s="151"/>
      <c r="G22" s="176"/>
      <c r="H22" s="177"/>
      <c r="I22" s="177"/>
      <c r="J22" s="192"/>
      <c r="K22" s="112"/>
      <c r="L22" s="94"/>
      <c r="M22" s="94"/>
      <c r="N22" s="94"/>
      <c r="O22" s="92"/>
      <c r="P22" s="112"/>
      <c r="Q22" s="94"/>
      <c r="R22" s="94"/>
      <c r="S22" s="94"/>
      <c r="T22" s="92"/>
      <c r="U22" s="93"/>
      <c r="V22" s="96"/>
      <c r="W22" s="96"/>
      <c r="X22" s="97">
        <f t="shared" si="7"/>
        <v>0</v>
      </c>
      <c r="Y22" s="229"/>
      <c r="Z22" s="210"/>
      <c r="AA22" s="105">
        <f t="shared" si="8"/>
        <v>0</v>
      </c>
      <c r="AB22" s="97">
        <f t="shared" si="9"/>
        <v>0</v>
      </c>
      <c r="AC22" s="97">
        <f t="shared" si="10"/>
        <v>0</v>
      </c>
      <c r="AD22" s="97">
        <f t="shared" si="11"/>
        <v>0</v>
      </c>
      <c r="AE22" s="106">
        <f t="shared" si="12"/>
        <v>0</v>
      </c>
      <c r="AF22" s="97">
        <f t="shared" si="13"/>
        <v>0</v>
      </c>
      <c r="AG22" s="97">
        <f t="shared" si="14"/>
        <v>0</v>
      </c>
      <c r="AH22" s="97">
        <f t="shared" si="15"/>
        <v>0</v>
      </c>
      <c r="AI22" s="97">
        <f t="shared" si="16"/>
        <v>0</v>
      </c>
      <c r="AJ22" s="106">
        <f t="shared" si="17"/>
        <v>0</v>
      </c>
      <c r="AK22" s="97">
        <f t="shared" si="18"/>
        <v>0</v>
      </c>
      <c r="AL22" s="97">
        <f t="shared" si="19"/>
        <v>0</v>
      </c>
      <c r="AM22" s="97">
        <f t="shared" si="20"/>
        <v>0</v>
      </c>
      <c r="AN22" s="97">
        <f t="shared" si="21"/>
        <v>0</v>
      </c>
      <c r="AO22" s="106">
        <f t="shared" si="22"/>
        <v>0</v>
      </c>
    </row>
    <row r="23" spans="2:41" x14ac:dyDescent="0.25">
      <c r="B23" s="175"/>
      <c r="C23" s="176"/>
      <c r="D23" s="177"/>
      <c r="E23" s="178"/>
      <c r="F23" s="151"/>
      <c r="G23" s="176"/>
      <c r="H23" s="177"/>
      <c r="I23" s="177"/>
      <c r="J23" s="192"/>
      <c r="K23" s="112"/>
      <c r="L23" s="94"/>
      <c r="M23" s="94"/>
      <c r="N23" s="94"/>
      <c r="O23" s="92"/>
      <c r="P23" s="112"/>
      <c r="Q23" s="94"/>
      <c r="R23" s="94"/>
      <c r="S23" s="94"/>
      <c r="T23" s="92"/>
      <c r="U23" s="93"/>
      <c r="V23" s="96"/>
      <c r="W23" s="96"/>
      <c r="X23" s="97">
        <f t="shared" si="7"/>
        <v>0</v>
      </c>
      <c r="Y23" s="229"/>
      <c r="Z23" s="210"/>
      <c r="AA23" s="105">
        <f t="shared" si="8"/>
        <v>0</v>
      </c>
      <c r="AB23" s="97">
        <f t="shared" si="9"/>
        <v>0</v>
      </c>
      <c r="AC23" s="97">
        <f t="shared" si="10"/>
        <v>0</v>
      </c>
      <c r="AD23" s="97">
        <f t="shared" si="11"/>
        <v>0</v>
      </c>
      <c r="AE23" s="106">
        <f t="shared" si="12"/>
        <v>0</v>
      </c>
      <c r="AF23" s="97">
        <f t="shared" si="13"/>
        <v>0</v>
      </c>
      <c r="AG23" s="97">
        <f t="shared" si="14"/>
        <v>0</v>
      </c>
      <c r="AH23" s="97">
        <f t="shared" si="15"/>
        <v>0</v>
      </c>
      <c r="AI23" s="97">
        <f t="shared" si="16"/>
        <v>0</v>
      </c>
      <c r="AJ23" s="106">
        <f t="shared" si="17"/>
        <v>0</v>
      </c>
      <c r="AK23" s="97">
        <f t="shared" si="18"/>
        <v>0</v>
      </c>
      <c r="AL23" s="97">
        <f t="shared" si="19"/>
        <v>0</v>
      </c>
      <c r="AM23" s="97">
        <f t="shared" si="20"/>
        <v>0</v>
      </c>
      <c r="AN23" s="97">
        <f t="shared" si="21"/>
        <v>0</v>
      </c>
      <c r="AO23" s="106">
        <f t="shared" si="22"/>
        <v>0</v>
      </c>
    </row>
    <row r="24" spans="2:41" x14ac:dyDescent="0.25">
      <c r="B24" s="180"/>
      <c r="C24" s="176"/>
      <c r="D24" s="177"/>
      <c r="E24" s="178"/>
      <c r="F24" s="181"/>
      <c r="G24" s="176"/>
      <c r="H24" s="177"/>
      <c r="I24" s="177"/>
      <c r="J24" s="192"/>
      <c r="K24" s="112"/>
      <c r="L24" s="94"/>
      <c r="M24" s="94"/>
      <c r="N24" s="94"/>
      <c r="O24" s="92"/>
      <c r="P24" s="112"/>
      <c r="Q24" s="94"/>
      <c r="R24" s="94"/>
      <c r="S24" s="94"/>
      <c r="T24" s="92"/>
      <c r="U24" s="93"/>
      <c r="V24" s="95"/>
      <c r="W24" s="96"/>
      <c r="X24" s="97">
        <f t="shared" si="7"/>
        <v>0</v>
      </c>
      <c r="Y24" s="229"/>
      <c r="Z24" s="210"/>
      <c r="AA24" s="105">
        <f t="shared" si="8"/>
        <v>0</v>
      </c>
      <c r="AB24" s="97">
        <f t="shared" si="9"/>
        <v>0</v>
      </c>
      <c r="AC24" s="97">
        <f t="shared" si="10"/>
        <v>0</v>
      </c>
      <c r="AD24" s="97">
        <f t="shared" si="11"/>
        <v>0</v>
      </c>
      <c r="AE24" s="106">
        <f t="shared" si="12"/>
        <v>0</v>
      </c>
      <c r="AF24" s="97">
        <f t="shared" si="13"/>
        <v>0</v>
      </c>
      <c r="AG24" s="97">
        <f t="shared" si="14"/>
        <v>0</v>
      </c>
      <c r="AH24" s="97">
        <f t="shared" si="15"/>
        <v>0</v>
      </c>
      <c r="AI24" s="97">
        <f t="shared" si="16"/>
        <v>0</v>
      </c>
      <c r="AJ24" s="106">
        <f t="shared" si="17"/>
        <v>0</v>
      </c>
      <c r="AK24" s="97">
        <f t="shared" si="18"/>
        <v>0</v>
      </c>
      <c r="AL24" s="97">
        <f t="shared" si="19"/>
        <v>0</v>
      </c>
      <c r="AM24" s="97">
        <f t="shared" si="20"/>
        <v>0</v>
      </c>
      <c r="AN24" s="97">
        <f t="shared" si="21"/>
        <v>0</v>
      </c>
      <c r="AO24" s="106">
        <f t="shared" si="22"/>
        <v>0</v>
      </c>
    </row>
    <row r="25" spans="2:41" x14ac:dyDescent="0.25">
      <c r="B25" s="175"/>
      <c r="C25" s="176"/>
      <c r="D25" s="177"/>
      <c r="E25" s="178"/>
      <c r="F25" s="151"/>
      <c r="G25" s="176"/>
      <c r="H25" s="177"/>
      <c r="I25" s="177"/>
      <c r="J25" s="192"/>
      <c r="K25" s="112"/>
      <c r="L25" s="94"/>
      <c r="M25" s="94"/>
      <c r="N25" s="94"/>
      <c r="O25" s="92"/>
      <c r="P25" s="112"/>
      <c r="Q25" s="94"/>
      <c r="R25" s="94"/>
      <c r="S25" s="94"/>
      <c r="T25" s="92"/>
      <c r="U25" s="93"/>
      <c r="V25" s="96"/>
      <c r="W25" s="96"/>
      <c r="X25" s="97">
        <f t="shared" ref="X25:X54" si="23">V25+W25</f>
        <v>0</v>
      </c>
      <c r="Y25" s="229"/>
      <c r="Z25" s="210"/>
      <c r="AA25" s="105">
        <f t="shared" si="8"/>
        <v>0</v>
      </c>
      <c r="AB25" s="97">
        <f t="shared" si="9"/>
        <v>0</v>
      </c>
      <c r="AC25" s="97">
        <f t="shared" si="10"/>
        <v>0</v>
      </c>
      <c r="AD25" s="97">
        <f t="shared" si="11"/>
        <v>0</v>
      </c>
      <c r="AE25" s="106">
        <f t="shared" si="12"/>
        <v>0</v>
      </c>
      <c r="AF25" s="97">
        <f t="shared" si="13"/>
        <v>0</v>
      </c>
      <c r="AG25" s="97">
        <f t="shared" si="14"/>
        <v>0</v>
      </c>
      <c r="AH25" s="97">
        <f t="shared" si="15"/>
        <v>0</v>
      </c>
      <c r="AI25" s="97">
        <f t="shared" si="16"/>
        <v>0</v>
      </c>
      <c r="AJ25" s="106">
        <f t="shared" si="17"/>
        <v>0</v>
      </c>
      <c r="AK25" s="97">
        <f t="shared" ref="AK25:AK54" si="24">AA25-AF25</f>
        <v>0</v>
      </c>
      <c r="AL25" s="97">
        <f t="shared" ref="AL25:AL54" si="25">AB25-AG25</f>
        <v>0</v>
      </c>
      <c r="AM25" s="97">
        <f t="shared" ref="AM25:AM54" si="26">AC25-AH25</f>
        <v>0</v>
      </c>
      <c r="AN25" s="97">
        <f t="shared" ref="AN25:AN54" si="27">AD25-AI25</f>
        <v>0</v>
      </c>
      <c r="AO25" s="106">
        <f t="shared" ref="AO25:AO54" si="28">AE25-AJ25</f>
        <v>0</v>
      </c>
    </row>
    <row r="26" spans="2:41" x14ac:dyDescent="0.25">
      <c r="B26" s="175"/>
      <c r="C26" s="176"/>
      <c r="D26" s="177"/>
      <c r="E26" s="178"/>
      <c r="F26" s="151"/>
      <c r="G26" s="176"/>
      <c r="H26" s="177"/>
      <c r="I26" s="177"/>
      <c r="J26" s="192"/>
      <c r="K26" s="112"/>
      <c r="L26" s="94"/>
      <c r="M26" s="94"/>
      <c r="N26" s="94"/>
      <c r="O26" s="92"/>
      <c r="P26" s="112"/>
      <c r="Q26" s="94"/>
      <c r="R26" s="94"/>
      <c r="S26" s="94"/>
      <c r="T26" s="92"/>
      <c r="U26" s="93"/>
      <c r="V26" s="96"/>
      <c r="W26" s="96"/>
      <c r="X26" s="97">
        <f t="shared" si="23"/>
        <v>0</v>
      </c>
      <c r="Y26" s="229"/>
      <c r="Z26" s="210"/>
      <c r="AA26" s="105">
        <f t="shared" si="8"/>
        <v>0</v>
      </c>
      <c r="AB26" s="97">
        <f t="shared" si="9"/>
        <v>0</v>
      </c>
      <c r="AC26" s="97">
        <f t="shared" si="10"/>
        <v>0</v>
      </c>
      <c r="AD26" s="97">
        <f t="shared" si="11"/>
        <v>0</v>
      </c>
      <c r="AE26" s="106">
        <f t="shared" si="12"/>
        <v>0</v>
      </c>
      <c r="AF26" s="97">
        <f t="shared" si="13"/>
        <v>0</v>
      </c>
      <c r="AG26" s="97">
        <f t="shared" si="14"/>
        <v>0</v>
      </c>
      <c r="AH26" s="97">
        <f t="shared" si="15"/>
        <v>0</v>
      </c>
      <c r="AI26" s="97">
        <f t="shared" si="16"/>
        <v>0</v>
      </c>
      <c r="AJ26" s="106">
        <f t="shared" si="17"/>
        <v>0</v>
      </c>
      <c r="AK26" s="97">
        <f t="shared" si="24"/>
        <v>0</v>
      </c>
      <c r="AL26" s="97">
        <f t="shared" si="25"/>
        <v>0</v>
      </c>
      <c r="AM26" s="97">
        <f t="shared" si="26"/>
        <v>0</v>
      </c>
      <c r="AN26" s="97">
        <f t="shared" si="27"/>
        <v>0</v>
      </c>
      <c r="AO26" s="106">
        <f t="shared" si="28"/>
        <v>0</v>
      </c>
    </row>
    <row r="27" spans="2:41" x14ac:dyDescent="0.25">
      <c r="B27" s="175"/>
      <c r="C27" s="176"/>
      <c r="D27" s="177"/>
      <c r="E27" s="178"/>
      <c r="F27" s="151"/>
      <c r="G27" s="176"/>
      <c r="H27" s="177"/>
      <c r="I27" s="177"/>
      <c r="J27" s="192"/>
      <c r="K27" s="112"/>
      <c r="L27" s="94"/>
      <c r="M27" s="94"/>
      <c r="N27" s="94"/>
      <c r="O27" s="92"/>
      <c r="P27" s="112"/>
      <c r="Q27" s="94"/>
      <c r="R27" s="94"/>
      <c r="S27" s="94"/>
      <c r="T27" s="92"/>
      <c r="U27" s="93"/>
      <c r="V27" s="96"/>
      <c r="W27" s="96"/>
      <c r="X27" s="97">
        <f t="shared" si="23"/>
        <v>0</v>
      </c>
      <c r="Y27" s="229"/>
      <c r="Z27" s="210"/>
      <c r="AA27" s="105">
        <f t="shared" si="8"/>
        <v>0</v>
      </c>
      <c r="AB27" s="97">
        <f t="shared" si="9"/>
        <v>0</v>
      </c>
      <c r="AC27" s="97">
        <f t="shared" si="10"/>
        <v>0</v>
      </c>
      <c r="AD27" s="97">
        <f t="shared" si="11"/>
        <v>0</v>
      </c>
      <c r="AE27" s="106">
        <f t="shared" si="12"/>
        <v>0</v>
      </c>
      <c r="AF27" s="97">
        <f t="shared" si="13"/>
        <v>0</v>
      </c>
      <c r="AG27" s="97">
        <f t="shared" si="14"/>
        <v>0</v>
      </c>
      <c r="AH27" s="97">
        <f t="shared" si="15"/>
        <v>0</v>
      </c>
      <c r="AI27" s="97">
        <f t="shared" si="16"/>
        <v>0</v>
      </c>
      <c r="AJ27" s="106">
        <f t="shared" si="17"/>
        <v>0</v>
      </c>
      <c r="AK27" s="97">
        <f t="shared" si="24"/>
        <v>0</v>
      </c>
      <c r="AL27" s="97">
        <f t="shared" si="25"/>
        <v>0</v>
      </c>
      <c r="AM27" s="97">
        <f t="shared" si="26"/>
        <v>0</v>
      </c>
      <c r="AN27" s="97">
        <f t="shared" si="27"/>
        <v>0</v>
      </c>
      <c r="AO27" s="106">
        <f t="shared" si="28"/>
        <v>0</v>
      </c>
    </row>
    <row r="28" spans="2:41" x14ac:dyDescent="0.25">
      <c r="B28" s="175"/>
      <c r="C28" s="176"/>
      <c r="D28" s="177"/>
      <c r="E28" s="178"/>
      <c r="F28" s="151"/>
      <c r="G28" s="176"/>
      <c r="H28" s="177"/>
      <c r="I28" s="177"/>
      <c r="J28" s="192"/>
      <c r="K28" s="112"/>
      <c r="L28" s="94"/>
      <c r="M28" s="94"/>
      <c r="N28" s="94"/>
      <c r="O28" s="92"/>
      <c r="P28" s="112"/>
      <c r="Q28" s="94"/>
      <c r="R28" s="94"/>
      <c r="S28" s="94"/>
      <c r="T28" s="92"/>
      <c r="U28" s="93"/>
      <c r="V28" s="96"/>
      <c r="W28" s="96"/>
      <c r="X28" s="97">
        <f t="shared" si="23"/>
        <v>0</v>
      </c>
      <c r="Y28" s="229"/>
      <c r="Z28" s="210"/>
      <c r="AA28" s="105">
        <f t="shared" si="8"/>
        <v>0</v>
      </c>
      <c r="AB28" s="97">
        <f t="shared" si="9"/>
        <v>0</v>
      </c>
      <c r="AC28" s="97">
        <f t="shared" si="10"/>
        <v>0</v>
      </c>
      <c r="AD28" s="97">
        <f t="shared" si="11"/>
        <v>0</v>
      </c>
      <c r="AE28" s="106">
        <f t="shared" si="12"/>
        <v>0</v>
      </c>
      <c r="AF28" s="97">
        <f t="shared" si="13"/>
        <v>0</v>
      </c>
      <c r="AG28" s="97">
        <f t="shared" si="14"/>
        <v>0</v>
      </c>
      <c r="AH28" s="97">
        <f t="shared" si="15"/>
        <v>0</v>
      </c>
      <c r="AI28" s="97">
        <f t="shared" si="16"/>
        <v>0</v>
      </c>
      <c r="AJ28" s="106">
        <f t="shared" si="17"/>
        <v>0</v>
      </c>
      <c r="AK28" s="97">
        <f t="shared" si="24"/>
        <v>0</v>
      </c>
      <c r="AL28" s="97">
        <f t="shared" si="25"/>
        <v>0</v>
      </c>
      <c r="AM28" s="97">
        <f t="shared" si="26"/>
        <v>0</v>
      </c>
      <c r="AN28" s="97">
        <f t="shared" si="27"/>
        <v>0</v>
      </c>
      <c r="AO28" s="106">
        <f t="shared" si="28"/>
        <v>0</v>
      </c>
    </row>
    <row r="29" spans="2:41" x14ac:dyDescent="0.25">
      <c r="B29" s="175"/>
      <c r="C29" s="176"/>
      <c r="D29" s="177"/>
      <c r="E29" s="178"/>
      <c r="F29" s="151"/>
      <c r="G29" s="176"/>
      <c r="H29" s="177"/>
      <c r="I29" s="177"/>
      <c r="J29" s="192"/>
      <c r="K29" s="112"/>
      <c r="L29" s="94"/>
      <c r="M29" s="94"/>
      <c r="N29" s="94"/>
      <c r="O29" s="92"/>
      <c r="P29" s="112"/>
      <c r="Q29" s="94"/>
      <c r="R29" s="94"/>
      <c r="S29" s="94"/>
      <c r="T29" s="92"/>
      <c r="U29" s="93"/>
      <c r="V29" s="96"/>
      <c r="W29" s="96"/>
      <c r="X29" s="97">
        <f t="shared" ref="X29:X47" si="29">V29+W29</f>
        <v>0</v>
      </c>
      <c r="Y29" s="229"/>
      <c r="Z29" s="210"/>
      <c r="AA29" s="105">
        <f t="shared" si="8"/>
        <v>0</v>
      </c>
      <c r="AB29" s="97">
        <f t="shared" si="9"/>
        <v>0</v>
      </c>
      <c r="AC29" s="97">
        <f t="shared" si="10"/>
        <v>0</v>
      </c>
      <c r="AD29" s="97">
        <f t="shared" si="11"/>
        <v>0</v>
      </c>
      <c r="AE29" s="106">
        <f t="shared" si="12"/>
        <v>0</v>
      </c>
      <c r="AF29" s="97">
        <f t="shared" si="13"/>
        <v>0</v>
      </c>
      <c r="AG29" s="97">
        <f t="shared" si="14"/>
        <v>0</v>
      </c>
      <c r="AH29" s="97">
        <f t="shared" si="15"/>
        <v>0</v>
      </c>
      <c r="AI29" s="97">
        <f t="shared" si="16"/>
        <v>0</v>
      </c>
      <c r="AJ29" s="106">
        <f t="shared" si="17"/>
        <v>0</v>
      </c>
      <c r="AK29" s="97">
        <f t="shared" ref="AK29:AK47" si="30">AA29-AF29</f>
        <v>0</v>
      </c>
      <c r="AL29" s="97">
        <f t="shared" ref="AL29:AL47" si="31">AB29-AG29</f>
        <v>0</v>
      </c>
      <c r="AM29" s="97">
        <f t="shared" ref="AM29:AM47" si="32">AC29-AH29</f>
        <v>0</v>
      </c>
      <c r="AN29" s="97">
        <f t="shared" ref="AN29:AN47" si="33">AD29-AI29</f>
        <v>0</v>
      </c>
      <c r="AO29" s="106">
        <f t="shared" ref="AO29:AO47" si="34">AE29-AJ29</f>
        <v>0</v>
      </c>
    </row>
    <row r="30" spans="2:41" x14ac:dyDescent="0.25">
      <c r="B30" s="175"/>
      <c r="C30" s="176"/>
      <c r="D30" s="177"/>
      <c r="E30" s="178"/>
      <c r="F30" s="151"/>
      <c r="G30" s="176"/>
      <c r="H30" s="177"/>
      <c r="I30" s="177"/>
      <c r="J30" s="192"/>
      <c r="K30" s="112"/>
      <c r="L30" s="94"/>
      <c r="M30" s="94"/>
      <c r="N30" s="94"/>
      <c r="O30" s="92"/>
      <c r="P30" s="112"/>
      <c r="Q30" s="94"/>
      <c r="R30" s="94"/>
      <c r="S30" s="94"/>
      <c r="T30" s="92"/>
      <c r="U30" s="93"/>
      <c r="V30" s="96"/>
      <c r="W30" s="96"/>
      <c r="X30" s="97">
        <f t="shared" si="29"/>
        <v>0</v>
      </c>
      <c r="Y30" s="229"/>
      <c r="Z30" s="210"/>
      <c r="AA30" s="105">
        <f t="shared" si="8"/>
        <v>0</v>
      </c>
      <c r="AB30" s="97">
        <f t="shared" si="9"/>
        <v>0</v>
      </c>
      <c r="AC30" s="97">
        <f t="shared" si="10"/>
        <v>0</v>
      </c>
      <c r="AD30" s="97">
        <f t="shared" si="11"/>
        <v>0</v>
      </c>
      <c r="AE30" s="106">
        <f t="shared" si="12"/>
        <v>0</v>
      </c>
      <c r="AF30" s="97">
        <f t="shared" si="13"/>
        <v>0</v>
      </c>
      <c r="AG30" s="97">
        <f t="shared" si="14"/>
        <v>0</v>
      </c>
      <c r="AH30" s="97">
        <f t="shared" si="15"/>
        <v>0</v>
      </c>
      <c r="AI30" s="97">
        <f t="shared" si="16"/>
        <v>0</v>
      </c>
      <c r="AJ30" s="106">
        <f t="shared" si="17"/>
        <v>0</v>
      </c>
      <c r="AK30" s="97">
        <f t="shared" si="30"/>
        <v>0</v>
      </c>
      <c r="AL30" s="97">
        <f t="shared" si="31"/>
        <v>0</v>
      </c>
      <c r="AM30" s="97">
        <f t="shared" si="32"/>
        <v>0</v>
      </c>
      <c r="AN30" s="97">
        <f t="shared" si="33"/>
        <v>0</v>
      </c>
      <c r="AO30" s="106">
        <f t="shared" si="34"/>
        <v>0</v>
      </c>
    </row>
    <row r="31" spans="2:41" x14ac:dyDescent="0.25">
      <c r="B31" s="180"/>
      <c r="C31" s="176"/>
      <c r="D31" s="177"/>
      <c r="E31" s="178"/>
      <c r="F31" s="181"/>
      <c r="G31" s="176"/>
      <c r="H31" s="177"/>
      <c r="I31" s="177"/>
      <c r="J31" s="192"/>
      <c r="K31" s="112"/>
      <c r="L31" s="94"/>
      <c r="M31" s="94"/>
      <c r="N31" s="94"/>
      <c r="O31" s="92"/>
      <c r="P31" s="112"/>
      <c r="Q31" s="94"/>
      <c r="R31" s="94"/>
      <c r="S31" s="94"/>
      <c r="T31" s="92"/>
      <c r="U31" s="93"/>
      <c r="V31" s="95"/>
      <c r="W31" s="96"/>
      <c r="X31" s="97">
        <f t="shared" si="29"/>
        <v>0</v>
      </c>
      <c r="Y31" s="229"/>
      <c r="Z31" s="210"/>
      <c r="AA31" s="105">
        <f t="shared" si="8"/>
        <v>0</v>
      </c>
      <c r="AB31" s="97">
        <f t="shared" si="9"/>
        <v>0</v>
      </c>
      <c r="AC31" s="97">
        <f t="shared" si="10"/>
        <v>0</v>
      </c>
      <c r="AD31" s="97">
        <f t="shared" si="11"/>
        <v>0</v>
      </c>
      <c r="AE31" s="106">
        <f t="shared" si="12"/>
        <v>0</v>
      </c>
      <c r="AF31" s="97">
        <f t="shared" si="13"/>
        <v>0</v>
      </c>
      <c r="AG31" s="97">
        <f t="shared" si="14"/>
        <v>0</v>
      </c>
      <c r="AH31" s="97">
        <f t="shared" si="15"/>
        <v>0</v>
      </c>
      <c r="AI31" s="97">
        <f t="shared" si="16"/>
        <v>0</v>
      </c>
      <c r="AJ31" s="106">
        <f t="shared" si="17"/>
        <v>0</v>
      </c>
      <c r="AK31" s="97">
        <f t="shared" si="30"/>
        <v>0</v>
      </c>
      <c r="AL31" s="97">
        <f t="shared" si="31"/>
        <v>0</v>
      </c>
      <c r="AM31" s="97">
        <f t="shared" si="32"/>
        <v>0</v>
      </c>
      <c r="AN31" s="97">
        <f t="shared" si="33"/>
        <v>0</v>
      </c>
      <c r="AO31" s="106">
        <f t="shared" si="34"/>
        <v>0</v>
      </c>
    </row>
    <row r="32" spans="2:41" x14ac:dyDescent="0.25">
      <c r="B32" s="175"/>
      <c r="C32" s="176"/>
      <c r="D32" s="177"/>
      <c r="E32" s="178"/>
      <c r="F32" s="151"/>
      <c r="G32" s="176"/>
      <c r="H32" s="177"/>
      <c r="I32" s="177"/>
      <c r="J32" s="192"/>
      <c r="K32" s="112"/>
      <c r="L32" s="94"/>
      <c r="M32" s="94"/>
      <c r="N32" s="94"/>
      <c r="O32" s="92"/>
      <c r="P32" s="112"/>
      <c r="Q32" s="94"/>
      <c r="R32" s="94"/>
      <c r="S32" s="94"/>
      <c r="T32" s="92"/>
      <c r="U32" s="93"/>
      <c r="V32" s="96"/>
      <c r="W32" s="96"/>
      <c r="X32" s="97">
        <f t="shared" si="29"/>
        <v>0</v>
      </c>
      <c r="Y32" s="229"/>
      <c r="Z32" s="210"/>
      <c r="AA32" s="105">
        <f t="shared" si="8"/>
        <v>0</v>
      </c>
      <c r="AB32" s="97">
        <f t="shared" si="9"/>
        <v>0</v>
      </c>
      <c r="AC32" s="97">
        <f t="shared" si="10"/>
        <v>0</v>
      </c>
      <c r="AD32" s="97">
        <f t="shared" si="11"/>
        <v>0</v>
      </c>
      <c r="AE32" s="106">
        <f t="shared" si="12"/>
        <v>0</v>
      </c>
      <c r="AF32" s="97">
        <f t="shared" si="13"/>
        <v>0</v>
      </c>
      <c r="AG32" s="97">
        <f t="shared" si="14"/>
        <v>0</v>
      </c>
      <c r="AH32" s="97">
        <f t="shared" si="15"/>
        <v>0</v>
      </c>
      <c r="AI32" s="97">
        <f t="shared" si="16"/>
        <v>0</v>
      </c>
      <c r="AJ32" s="106">
        <f t="shared" si="17"/>
        <v>0</v>
      </c>
      <c r="AK32" s="97">
        <f t="shared" si="30"/>
        <v>0</v>
      </c>
      <c r="AL32" s="97">
        <f t="shared" si="31"/>
        <v>0</v>
      </c>
      <c r="AM32" s="97">
        <f t="shared" si="32"/>
        <v>0</v>
      </c>
      <c r="AN32" s="97">
        <f t="shared" si="33"/>
        <v>0</v>
      </c>
      <c r="AO32" s="106">
        <f t="shared" si="34"/>
        <v>0</v>
      </c>
    </row>
    <row r="33" spans="2:41" x14ac:dyDescent="0.25">
      <c r="B33" s="175"/>
      <c r="C33" s="176"/>
      <c r="D33" s="177"/>
      <c r="E33" s="178"/>
      <c r="F33" s="151"/>
      <c r="G33" s="176"/>
      <c r="H33" s="177"/>
      <c r="I33" s="177"/>
      <c r="J33" s="192"/>
      <c r="K33" s="112"/>
      <c r="L33" s="94"/>
      <c r="M33" s="94"/>
      <c r="N33" s="94"/>
      <c r="O33" s="92"/>
      <c r="P33" s="112"/>
      <c r="Q33" s="94"/>
      <c r="R33" s="94"/>
      <c r="S33" s="94"/>
      <c r="T33" s="92"/>
      <c r="U33" s="93"/>
      <c r="V33" s="96"/>
      <c r="W33" s="96"/>
      <c r="X33" s="97">
        <f t="shared" si="29"/>
        <v>0</v>
      </c>
      <c r="Y33" s="229"/>
      <c r="Z33" s="210"/>
      <c r="AA33" s="105">
        <f t="shared" si="8"/>
        <v>0</v>
      </c>
      <c r="AB33" s="97">
        <f t="shared" si="9"/>
        <v>0</v>
      </c>
      <c r="AC33" s="97">
        <f t="shared" si="10"/>
        <v>0</v>
      </c>
      <c r="AD33" s="97">
        <f t="shared" si="11"/>
        <v>0</v>
      </c>
      <c r="AE33" s="106">
        <f t="shared" si="12"/>
        <v>0</v>
      </c>
      <c r="AF33" s="97">
        <f t="shared" si="13"/>
        <v>0</v>
      </c>
      <c r="AG33" s="97">
        <f t="shared" si="14"/>
        <v>0</v>
      </c>
      <c r="AH33" s="97">
        <f t="shared" si="15"/>
        <v>0</v>
      </c>
      <c r="AI33" s="97">
        <f t="shared" si="16"/>
        <v>0</v>
      </c>
      <c r="AJ33" s="106">
        <f t="shared" si="17"/>
        <v>0</v>
      </c>
      <c r="AK33" s="97">
        <f t="shared" si="30"/>
        <v>0</v>
      </c>
      <c r="AL33" s="97">
        <f t="shared" si="31"/>
        <v>0</v>
      </c>
      <c r="AM33" s="97">
        <f t="shared" si="32"/>
        <v>0</v>
      </c>
      <c r="AN33" s="97">
        <f t="shared" si="33"/>
        <v>0</v>
      </c>
      <c r="AO33" s="106">
        <f t="shared" si="34"/>
        <v>0</v>
      </c>
    </row>
    <row r="34" spans="2:41" x14ac:dyDescent="0.25">
      <c r="B34" s="175"/>
      <c r="C34" s="176"/>
      <c r="D34" s="177"/>
      <c r="E34" s="178"/>
      <c r="F34" s="151"/>
      <c r="G34" s="176"/>
      <c r="H34" s="177"/>
      <c r="I34" s="177"/>
      <c r="J34" s="192"/>
      <c r="K34" s="112"/>
      <c r="L34" s="94"/>
      <c r="M34" s="94"/>
      <c r="N34" s="94"/>
      <c r="O34" s="92"/>
      <c r="P34" s="112"/>
      <c r="Q34" s="94"/>
      <c r="R34" s="94"/>
      <c r="S34" s="94"/>
      <c r="T34" s="92"/>
      <c r="U34" s="93"/>
      <c r="V34" s="96"/>
      <c r="W34" s="96"/>
      <c r="X34" s="97">
        <f t="shared" si="29"/>
        <v>0</v>
      </c>
      <c r="Y34" s="229"/>
      <c r="Z34" s="210"/>
      <c r="AA34" s="105">
        <f t="shared" si="8"/>
        <v>0</v>
      </c>
      <c r="AB34" s="97">
        <f t="shared" si="9"/>
        <v>0</v>
      </c>
      <c r="AC34" s="97">
        <f t="shared" si="10"/>
        <v>0</v>
      </c>
      <c r="AD34" s="97">
        <f t="shared" si="11"/>
        <v>0</v>
      </c>
      <c r="AE34" s="106">
        <f t="shared" si="12"/>
        <v>0</v>
      </c>
      <c r="AF34" s="97">
        <f t="shared" si="13"/>
        <v>0</v>
      </c>
      <c r="AG34" s="97">
        <f t="shared" si="14"/>
        <v>0</v>
      </c>
      <c r="AH34" s="97">
        <f t="shared" si="15"/>
        <v>0</v>
      </c>
      <c r="AI34" s="97">
        <f t="shared" si="16"/>
        <v>0</v>
      </c>
      <c r="AJ34" s="106">
        <f t="shared" si="17"/>
        <v>0</v>
      </c>
      <c r="AK34" s="97">
        <f t="shared" si="30"/>
        <v>0</v>
      </c>
      <c r="AL34" s="97">
        <f t="shared" si="31"/>
        <v>0</v>
      </c>
      <c r="AM34" s="97">
        <f t="shared" si="32"/>
        <v>0</v>
      </c>
      <c r="AN34" s="97">
        <f t="shared" si="33"/>
        <v>0</v>
      </c>
      <c r="AO34" s="106">
        <f t="shared" si="34"/>
        <v>0</v>
      </c>
    </row>
    <row r="35" spans="2:41" x14ac:dyDescent="0.25">
      <c r="B35" s="175"/>
      <c r="C35" s="176"/>
      <c r="D35" s="177"/>
      <c r="E35" s="178"/>
      <c r="F35" s="151"/>
      <c r="G35" s="176"/>
      <c r="H35" s="177"/>
      <c r="I35" s="177"/>
      <c r="J35" s="192"/>
      <c r="K35" s="112"/>
      <c r="L35" s="94"/>
      <c r="M35" s="94"/>
      <c r="N35" s="94"/>
      <c r="O35" s="92"/>
      <c r="P35" s="112"/>
      <c r="Q35" s="94"/>
      <c r="R35" s="94"/>
      <c r="S35" s="94"/>
      <c r="T35" s="92"/>
      <c r="U35" s="93"/>
      <c r="V35" s="96"/>
      <c r="W35" s="96"/>
      <c r="X35" s="97">
        <f t="shared" si="29"/>
        <v>0</v>
      </c>
      <c r="Y35" s="229"/>
      <c r="Z35" s="210"/>
      <c r="AA35" s="105">
        <f t="shared" si="8"/>
        <v>0</v>
      </c>
      <c r="AB35" s="97">
        <f t="shared" si="9"/>
        <v>0</v>
      </c>
      <c r="AC35" s="97">
        <f t="shared" si="10"/>
        <v>0</v>
      </c>
      <c r="AD35" s="97">
        <f t="shared" si="11"/>
        <v>0</v>
      </c>
      <c r="AE35" s="106">
        <f t="shared" si="12"/>
        <v>0</v>
      </c>
      <c r="AF35" s="97">
        <f t="shared" si="13"/>
        <v>0</v>
      </c>
      <c r="AG35" s="97">
        <f t="shared" si="14"/>
        <v>0</v>
      </c>
      <c r="AH35" s="97">
        <f t="shared" si="15"/>
        <v>0</v>
      </c>
      <c r="AI35" s="97">
        <f t="shared" si="16"/>
        <v>0</v>
      </c>
      <c r="AJ35" s="106">
        <f t="shared" si="17"/>
        <v>0</v>
      </c>
      <c r="AK35" s="97">
        <f t="shared" si="30"/>
        <v>0</v>
      </c>
      <c r="AL35" s="97">
        <f t="shared" si="31"/>
        <v>0</v>
      </c>
      <c r="AM35" s="97">
        <f t="shared" si="32"/>
        <v>0</v>
      </c>
      <c r="AN35" s="97">
        <f t="shared" si="33"/>
        <v>0</v>
      </c>
      <c r="AO35" s="106">
        <f t="shared" si="34"/>
        <v>0</v>
      </c>
    </row>
    <row r="36" spans="2:41" x14ac:dyDescent="0.25">
      <c r="B36" s="175"/>
      <c r="C36" s="176"/>
      <c r="D36" s="177"/>
      <c r="E36" s="178"/>
      <c r="F36" s="151"/>
      <c r="G36" s="176"/>
      <c r="H36" s="177"/>
      <c r="I36" s="177"/>
      <c r="J36" s="192"/>
      <c r="K36" s="112"/>
      <c r="L36" s="94"/>
      <c r="M36" s="94"/>
      <c r="N36" s="94"/>
      <c r="O36" s="92"/>
      <c r="P36" s="112"/>
      <c r="Q36" s="94"/>
      <c r="R36" s="94"/>
      <c r="S36" s="94"/>
      <c r="T36" s="92"/>
      <c r="U36" s="93"/>
      <c r="V36" s="96"/>
      <c r="W36" s="96"/>
      <c r="X36" s="97">
        <f t="shared" si="29"/>
        <v>0</v>
      </c>
      <c r="Y36" s="229"/>
      <c r="Z36" s="210"/>
      <c r="AA36" s="105">
        <f t="shared" si="8"/>
        <v>0</v>
      </c>
      <c r="AB36" s="97">
        <f t="shared" si="9"/>
        <v>0</v>
      </c>
      <c r="AC36" s="97">
        <f t="shared" si="10"/>
        <v>0</v>
      </c>
      <c r="AD36" s="97">
        <f t="shared" si="11"/>
        <v>0</v>
      </c>
      <c r="AE36" s="106">
        <f t="shared" si="12"/>
        <v>0</v>
      </c>
      <c r="AF36" s="97">
        <f t="shared" si="13"/>
        <v>0</v>
      </c>
      <c r="AG36" s="97">
        <f t="shared" si="14"/>
        <v>0</v>
      </c>
      <c r="AH36" s="97">
        <f t="shared" si="15"/>
        <v>0</v>
      </c>
      <c r="AI36" s="97">
        <f t="shared" si="16"/>
        <v>0</v>
      </c>
      <c r="AJ36" s="106">
        <f t="shared" si="17"/>
        <v>0</v>
      </c>
      <c r="AK36" s="97">
        <f t="shared" si="30"/>
        <v>0</v>
      </c>
      <c r="AL36" s="97">
        <f t="shared" si="31"/>
        <v>0</v>
      </c>
      <c r="AM36" s="97">
        <f t="shared" si="32"/>
        <v>0</v>
      </c>
      <c r="AN36" s="97">
        <f t="shared" si="33"/>
        <v>0</v>
      </c>
      <c r="AO36" s="106">
        <f t="shared" si="34"/>
        <v>0</v>
      </c>
    </row>
    <row r="37" spans="2:41" x14ac:dyDescent="0.25">
      <c r="B37" s="175"/>
      <c r="C37" s="176"/>
      <c r="D37" s="177"/>
      <c r="E37" s="178"/>
      <c r="F37" s="151"/>
      <c r="G37" s="176"/>
      <c r="H37" s="177"/>
      <c r="I37" s="177"/>
      <c r="J37" s="192"/>
      <c r="K37" s="112"/>
      <c r="L37" s="94"/>
      <c r="M37" s="94"/>
      <c r="N37" s="94"/>
      <c r="O37" s="92"/>
      <c r="P37" s="112"/>
      <c r="Q37" s="94"/>
      <c r="R37" s="94"/>
      <c r="S37" s="94"/>
      <c r="T37" s="92"/>
      <c r="U37" s="93"/>
      <c r="V37" s="96"/>
      <c r="W37" s="96"/>
      <c r="X37" s="97">
        <f t="shared" si="29"/>
        <v>0</v>
      </c>
      <c r="Y37" s="229"/>
      <c r="Z37" s="210"/>
      <c r="AA37" s="105">
        <f t="shared" si="8"/>
        <v>0</v>
      </c>
      <c r="AB37" s="97">
        <f t="shared" si="9"/>
        <v>0</v>
      </c>
      <c r="AC37" s="97">
        <f t="shared" si="10"/>
        <v>0</v>
      </c>
      <c r="AD37" s="97">
        <f t="shared" si="11"/>
        <v>0</v>
      </c>
      <c r="AE37" s="106">
        <f t="shared" si="12"/>
        <v>0</v>
      </c>
      <c r="AF37" s="97">
        <f t="shared" si="13"/>
        <v>0</v>
      </c>
      <c r="AG37" s="97">
        <f t="shared" si="14"/>
        <v>0</v>
      </c>
      <c r="AH37" s="97">
        <f t="shared" si="15"/>
        <v>0</v>
      </c>
      <c r="AI37" s="97">
        <f t="shared" si="16"/>
        <v>0</v>
      </c>
      <c r="AJ37" s="106">
        <f t="shared" si="17"/>
        <v>0</v>
      </c>
      <c r="AK37" s="97">
        <f t="shared" si="30"/>
        <v>0</v>
      </c>
      <c r="AL37" s="97">
        <f t="shared" si="31"/>
        <v>0</v>
      </c>
      <c r="AM37" s="97">
        <f t="shared" si="32"/>
        <v>0</v>
      </c>
      <c r="AN37" s="97">
        <f t="shared" si="33"/>
        <v>0</v>
      </c>
      <c r="AO37" s="106">
        <f t="shared" si="34"/>
        <v>0</v>
      </c>
    </row>
    <row r="38" spans="2:41" x14ac:dyDescent="0.25">
      <c r="B38" s="175"/>
      <c r="C38" s="176"/>
      <c r="D38" s="177"/>
      <c r="E38" s="178"/>
      <c r="F38" s="151"/>
      <c r="G38" s="176"/>
      <c r="H38" s="177"/>
      <c r="I38" s="177"/>
      <c r="J38" s="192"/>
      <c r="K38" s="112"/>
      <c r="L38" s="94"/>
      <c r="M38" s="94"/>
      <c r="N38" s="94"/>
      <c r="O38" s="92"/>
      <c r="P38" s="112"/>
      <c r="Q38" s="94"/>
      <c r="R38" s="94"/>
      <c r="S38" s="94"/>
      <c r="T38" s="92"/>
      <c r="U38" s="93"/>
      <c r="V38" s="96"/>
      <c r="W38" s="96"/>
      <c r="X38" s="97">
        <f t="shared" si="29"/>
        <v>0</v>
      </c>
      <c r="Y38" s="229"/>
      <c r="Z38" s="210"/>
      <c r="AA38" s="105">
        <f t="shared" si="8"/>
        <v>0</v>
      </c>
      <c r="AB38" s="97">
        <f t="shared" si="9"/>
        <v>0</v>
      </c>
      <c r="AC38" s="97">
        <f t="shared" si="10"/>
        <v>0</v>
      </c>
      <c r="AD38" s="97">
        <f t="shared" si="11"/>
        <v>0</v>
      </c>
      <c r="AE38" s="106">
        <f t="shared" si="12"/>
        <v>0</v>
      </c>
      <c r="AF38" s="97">
        <f t="shared" si="13"/>
        <v>0</v>
      </c>
      <c r="AG38" s="97">
        <f t="shared" si="14"/>
        <v>0</v>
      </c>
      <c r="AH38" s="97">
        <f t="shared" si="15"/>
        <v>0</v>
      </c>
      <c r="AI38" s="97">
        <f t="shared" si="16"/>
        <v>0</v>
      </c>
      <c r="AJ38" s="106">
        <f t="shared" si="17"/>
        <v>0</v>
      </c>
      <c r="AK38" s="97">
        <f t="shared" si="30"/>
        <v>0</v>
      </c>
      <c r="AL38" s="97">
        <f t="shared" si="31"/>
        <v>0</v>
      </c>
      <c r="AM38" s="97">
        <f t="shared" si="32"/>
        <v>0</v>
      </c>
      <c r="AN38" s="97">
        <f t="shared" si="33"/>
        <v>0</v>
      </c>
      <c r="AO38" s="106">
        <f t="shared" si="34"/>
        <v>0</v>
      </c>
    </row>
    <row r="39" spans="2:41" x14ac:dyDescent="0.25">
      <c r="B39" s="175"/>
      <c r="C39" s="176"/>
      <c r="D39" s="177"/>
      <c r="E39" s="178"/>
      <c r="F39" s="151"/>
      <c r="G39" s="176"/>
      <c r="H39" s="177"/>
      <c r="I39" s="177"/>
      <c r="J39" s="192"/>
      <c r="K39" s="112"/>
      <c r="L39" s="94"/>
      <c r="M39" s="94"/>
      <c r="N39" s="94"/>
      <c r="O39" s="92"/>
      <c r="P39" s="112"/>
      <c r="Q39" s="94"/>
      <c r="R39" s="94"/>
      <c r="S39" s="94"/>
      <c r="T39" s="92"/>
      <c r="U39" s="93"/>
      <c r="V39" s="96"/>
      <c r="W39" s="96"/>
      <c r="X39" s="97">
        <f t="shared" si="29"/>
        <v>0</v>
      </c>
      <c r="Y39" s="229"/>
      <c r="Z39" s="210"/>
      <c r="AA39" s="105">
        <f t="shared" si="8"/>
        <v>0</v>
      </c>
      <c r="AB39" s="97">
        <f t="shared" si="9"/>
        <v>0</v>
      </c>
      <c r="AC39" s="97">
        <f t="shared" si="10"/>
        <v>0</v>
      </c>
      <c r="AD39" s="97">
        <f t="shared" si="11"/>
        <v>0</v>
      </c>
      <c r="AE39" s="106">
        <f t="shared" si="12"/>
        <v>0</v>
      </c>
      <c r="AF39" s="97">
        <f t="shared" si="13"/>
        <v>0</v>
      </c>
      <c r="AG39" s="97">
        <f t="shared" si="14"/>
        <v>0</v>
      </c>
      <c r="AH39" s="97">
        <f t="shared" si="15"/>
        <v>0</v>
      </c>
      <c r="AI39" s="97">
        <f t="shared" si="16"/>
        <v>0</v>
      </c>
      <c r="AJ39" s="106">
        <f t="shared" si="17"/>
        <v>0</v>
      </c>
      <c r="AK39" s="97">
        <f t="shared" si="30"/>
        <v>0</v>
      </c>
      <c r="AL39" s="97">
        <f t="shared" si="31"/>
        <v>0</v>
      </c>
      <c r="AM39" s="97">
        <f t="shared" si="32"/>
        <v>0</v>
      </c>
      <c r="AN39" s="97">
        <f t="shared" si="33"/>
        <v>0</v>
      </c>
      <c r="AO39" s="106">
        <f t="shared" si="34"/>
        <v>0</v>
      </c>
    </row>
    <row r="40" spans="2:41" x14ac:dyDescent="0.25">
      <c r="B40" s="175"/>
      <c r="C40" s="176"/>
      <c r="D40" s="177"/>
      <c r="E40" s="178"/>
      <c r="F40" s="151"/>
      <c r="G40" s="176"/>
      <c r="H40" s="177"/>
      <c r="I40" s="177"/>
      <c r="J40" s="192"/>
      <c r="K40" s="112"/>
      <c r="L40" s="94"/>
      <c r="M40" s="94"/>
      <c r="N40" s="94"/>
      <c r="O40" s="92"/>
      <c r="P40" s="112"/>
      <c r="Q40" s="94"/>
      <c r="R40" s="94"/>
      <c r="S40" s="94"/>
      <c r="T40" s="92"/>
      <c r="U40" s="93"/>
      <c r="V40" s="96"/>
      <c r="W40" s="96"/>
      <c r="X40" s="97">
        <f t="shared" si="29"/>
        <v>0</v>
      </c>
      <c r="Y40" s="229"/>
      <c r="Z40" s="210"/>
      <c r="AA40" s="105">
        <f t="shared" si="8"/>
        <v>0</v>
      </c>
      <c r="AB40" s="97">
        <f t="shared" si="9"/>
        <v>0</v>
      </c>
      <c r="AC40" s="97">
        <f t="shared" si="10"/>
        <v>0</v>
      </c>
      <c r="AD40" s="97">
        <f t="shared" si="11"/>
        <v>0</v>
      </c>
      <c r="AE40" s="106">
        <f t="shared" si="12"/>
        <v>0</v>
      </c>
      <c r="AF40" s="97">
        <f t="shared" si="13"/>
        <v>0</v>
      </c>
      <c r="AG40" s="97">
        <f t="shared" si="14"/>
        <v>0</v>
      </c>
      <c r="AH40" s="97">
        <f t="shared" si="15"/>
        <v>0</v>
      </c>
      <c r="AI40" s="97">
        <f t="shared" si="16"/>
        <v>0</v>
      </c>
      <c r="AJ40" s="106">
        <f t="shared" si="17"/>
        <v>0</v>
      </c>
      <c r="AK40" s="97">
        <f t="shared" si="30"/>
        <v>0</v>
      </c>
      <c r="AL40" s="97">
        <f t="shared" si="31"/>
        <v>0</v>
      </c>
      <c r="AM40" s="97">
        <f t="shared" si="32"/>
        <v>0</v>
      </c>
      <c r="AN40" s="97">
        <f t="shared" si="33"/>
        <v>0</v>
      </c>
      <c r="AO40" s="106">
        <f t="shared" si="34"/>
        <v>0</v>
      </c>
    </row>
    <row r="41" spans="2:41" x14ac:dyDescent="0.25">
      <c r="B41" s="175"/>
      <c r="C41" s="176"/>
      <c r="D41" s="177"/>
      <c r="E41" s="178"/>
      <c r="F41" s="151"/>
      <c r="G41" s="176"/>
      <c r="H41" s="177"/>
      <c r="I41" s="177"/>
      <c r="J41" s="192"/>
      <c r="K41" s="112"/>
      <c r="L41" s="94"/>
      <c r="M41" s="94"/>
      <c r="N41" s="94"/>
      <c r="O41" s="92"/>
      <c r="P41" s="112"/>
      <c r="Q41" s="94"/>
      <c r="R41" s="94"/>
      <c r="S41" s="94"/>
      <c r="T41" s="92"/>
      <c r="U41" s="93"/>
      <c r="V41" s="96"/>
      <c r="W41" s="96"/>
      <c r="X41" s="97">
        <f t="shared" si="29"/>
        <v>0</v>
      </c>
      <c r="Y41" s="229"/>
      <c r="Z41" s="210"/>
      <c r="AA41" s="105">
        <f t="shared" si="8"/>
        <v>0</v>
      </c>
      <c r="AB41" s="97">
        <f t="shared" si="9"/>
        <v>0</v>
      </c>
      <c r="AC41" s="97">
        <f t="shared" si="10"/>
        <v>0</v>
      </c>
      <c r="AD41" s="97">
        <f t="shared" si="11"/>
        <v>0</v>
      </c>
      <c r="AE41" s="106">
        <f t="shared" si="12"/>
        <v>0</v>
      </c>
      <c r="AF41" s="97">
        <f t="shared" si="13"/>
        <v>0</v>
      </c>
      <c r="AG41" s="97">
        <f t="shared" si="14"/>
        <v>0</v>
      </c>
      <c r="AH41" s="97">
        <f t="shared" si="15"/>
        <v>0</v>
      </c>
      <c r="AI41" s="97">
        <f t="shared" si="16"/>
        <v>0</v>
      </c>
      <c r="AJ41" s="106">
        <f t="shared" si="17"/>
        <v>0</v>
      </c>
      <c r="AK41" s="97">
        <f t="shared" si="30"/>
        <v>0</v>
      </c>
      <c r="AL41" s="97">
        <f t="shared" si="31"/>
        <v>0</v>
      </c>
      <c r="AM41" s="97">
        <f t="shared" si="32"/>
        <v>0</v>
      </c>
      <c r="AN41" s="97">
        <f t="shared" si="33"/>
        <v>0</v>
      </c>
      <c r="AO41" s="106">
        <f t="shared" si="34"/>
        <v>0</v>
      </c>
    </row>
    <row r="42" spans="2:41" x14ac:dyDescent="0.25">
      <c r="B42" s="175"/>
      <c r="C42" s="176"/>
      <c r="D42" s="177"/>
      <c r="E42" s="178"/>
      <c r="F42" s="151"/>
      <c r="G42" s="176"/>
      <c r="H42" s="177"/>
      <c r="I42" s="177"/>
      <c r="J42" s="192"/>
      <c r="K42" s="112"/>
      <c r="L42" s="94"/>
      <c r="M42" s="94"/>
      <c r="N42" s="94"/>
      <c r="O42" s="92"/>
      <c r="P42" s="112"/>
      <c r="Q42" s="94"/>
      <c r="R42" s="94"/>
      <c r="S42" s="94"/>
      <c r="T42" s="92"/>
      <c r="U42" s="93"/>
      <c r="V42" s="96"/>
      <c r="W42" s="96"/>
      <c r="X42" s="97">
        <f t="shared" si="29"/>
        <v>0</v>
      </c>
      <c r="Y42" s="229"/>
      <c r="Z42" s="210"/>
      <c r="AA42" s="105">
        <f t="shared" si="8"/>
        <v>0</v>
      </c>
      <c r="AB42" s="97">
        <f t="shared" si="9"/>
        <v>0</v>
      </c>
      <c r="AC42" s="97">
        <f t="shared" si="10"/>
        <v>0</v>
      </c>
      <c r="AD42" s="97">
        <f t="shared" si="11"/>
        <v>0</v>
      </c>
      <c r="AE42" s="106">
        <f t="shared" si="12"/>
        <v>0</v>
      </c>
      <c r="AF42" s="97">
        <f t="shared" si="13"/>
        <v>0</v>
      </c>
      <c r="AG42" s="97">
        <f t="shared" si="14"/>
        <v>0</v>
      </c>
      <c r="AH42" s="97">
        <f t="shared" si="15"/>
        <v>0</v>
      </c>
      <c r="AI42" s="97">
        <f t="shared" si="16"/>
        <v>0</v>
      </c>
      <c r="AJ42" s="106">
        <f t="shared" si="17"/>
        <v>0</v>
      </c>
      <c r="AK42" s="97">
        <f t="shared" si="30"/>
        <v>0</v>
      </c>
      <c r="AL42" s="97">
        <f t="shared" si="31"/>
        <v>0</v>
      </c>
      <c r="AM42" s="97">
        <f t="shared" si="32"/>
        <v>0</v>
      </c>
      <c r="AN42" s="97">
        <f t="shared" si="33"/>
        <v>0</v>
      </c>
      <c r="AO42" s="106">
        <f t="shared" si="34"/>
        <v>0</v>
      </c>
    </row>
    <row r="43" spans="2:41" x14ac:dyDescent="0.25">
      <c r="B43" s="180"/>
      <c r="C43" s="176"/>
      <c r="D43" s="177"/>
      <c r="E43" s="178"/>
      <c r="F43" s="181"/>
      <c r="G43" s="176"/>
      <c r="H43" s="177"/>
      <c r="I43" s="177"/>
      <c r="J43" s="192"/>
      <c r="K43" s="112"/>
      <c r="L43" s="94"/>
      <c r="M43" s="94"/>
      <c r="N43" s="94"/>
      <c r="O43" s="92"/>
      <c r="P43" s="112"/>
      <c r="Q43" s="94"/>
      <c r="R43" s="94"/>
      <c r="S43" s="94"/>
      <c r="T43" s="92"/>
      <c r="U43" s="93"/>
      <c r="V43" s="95"/>
      <c r="W43" s="96"/>
      <c r="X43" s="97">
        <f t="shared" si="29"/>
        <v>0</v>
      </c>
      <c r="Y43" s="229"/>
      <c r="Z43" s="210"/>
      <c r="AA43" s="105">
        <f t="shared" si="8"/>
        <v>0</v>
      </c>
      <c r="AB43" s="97">
        <f t="shared" si="9"/>
        <v>0</v>
      </c>
      <c r="AC43" s="97">
        <f t="shared" si="10"/>
        <v>0</v>
      </c>
      <c r="AD43" s="97">
        <f t="shared" si="11"/>
        <v>0</v>
      </c>
      <c r="AE43" s="106">
        <f t="shared" si="12"/>
        <v>0</v>
      </c>
      <c r="AF43" s="97">
        <f t="shared" si="13"/>
        <v>0</v>
      </c>
      <c r="AG43" s="97">
        <f t="shared" si="14"/>
        <v>0</v>
      </c>
      <c r="AH43" s="97">
        <f t="shared" si="15"/>
        <v>0</v>
      </c>
      <c r="AI43" s="97">
        <f t="shared" si="16"/>
        <v>0</v>
      </c>
      <c r="AJ43" s="106">
        <f t="shared" si="17"/>
        <v>0</v>
      </c>
      <c r="AK43" s="97">
        <f t="shared" si="30"/>
        <v>0</v>
      </c>
      <c r="AL43" s="97">
        <f t="shared" si="31"/>
        <v>0</v>
      </c>
      <c r="AM43" s="97">
        <f t="shared" si="32"/>
        <v>0</v>
      </c>
      <c r="AN43" s="97">
        <f t="shared" si="33"/>
        <v>0</v>
      </c>
      <c r="AO43" s="106">
        <f t="shared" si="34"/>
        <v>0</v>
      </c>
    </row>
    <row r="44" spans="2:41" x14ac:dyDescent="0.25">
      <c r="B44" s="175"/>
      <c r="C44" s="176"/>
      <c r="D44" s="177"/>
      <c r="E44" s="178"/>
      <c r="F44" s="151"/>
      <c r="G44" s="176"/>
      <c r="H44" s="177"/>
      <c r="I44" s="177"/>
      <c r="J44" s="192"/>
      <c r="K44" s="112"/>
      <c r="L44" s="94"/>
      <c r="M44" s="94"/>
      <c r="N44" s="94"/>
      <c r="O44" s="92"/>
      <c r="P44" s="112"/>
      <c r="Q44" s="94"/>
      <c r="R44" s="94"/>
      <c r="S44" s="94"/>
      <c r="T44" s="92"/>
      <c r="U44" s="93"/>
      <c r="V44" s="96"/>
      <c r="W44" s="96"/>
      <c r="X44" s="97">
        <f t="shared" si="29"/>
        <v>0</v>
      </c>
      <c r="Y44" s="229"/>
      <c r="Z44" s="210"/>
      <c r="AA44" s="105">
        <f t="shared" si="8"/>
        <v>0</v>
      </c>
      <c r="AB44" s="97">
        <f t="shared" si="9"/>
        <v>0</v>
      </c>
      <c r="AC44" s="97">
        <f t="shared" si="10"/>
        <v>0</v>
      </c>
      <c r="AD44" s="97">
        <f t="shared" si="11"/>
        <v>0</v>
      </c>
      <c r="AE44" s="106">
        <f t="shared" si="12"/>
        <v>0</v>
      </c>
      <c r="AF44" s="97">
        <f t="shared" si="13"/>
        <v>0</v>
      </c>
      <c r="AG44" s="97">
        <f t="shared" si="14"/>
        <v>0</v>
      </c>
      <c r="AH44" s="97">
        <f t="shared" si="15"/>
        <v>0</v>
      </c>
      <c r="AI44" s="97">
        <f t="shared" si="16"/>
        <v>0</v>
      </c>
      <c r="AJ44" s="106">
        <f t="shared" si="17"/>
        <v>0</v>
      </c>
      <c r="AK44" s="97">
        <f t="shared" si="30"/>
        <v>0</v>
      </c>
      <c r="AL44" s="97">
        <f t="shared" si="31"/>
        <v>0</v>
      </c>
      <c r="AM44" s="97">
        <f t="shared" si="32"/>
        <v>0</v>
      </c>
      <c r="AN44" s="97">
        <f t="shared" si="33"/>
        <v>0</v>
      </c>
      <c r="AO44" s="106">
        <f t="shared" si="34"/>
        <v>0</v>
      </c>
    </row>
    <row r="45" spans="2:41" x14ac:dyDescent="0.25">
      <c r="B45" s="175"/>
      <c r="C45" s="176"/>
      <c r="D45" s="177"/>
      <c r="E45" s="178"/>
      <c r="F45" s="151"/>
      <c r="G45" s="176"/>
      <c r="H45" s="177"/>
      <c r="I45" s="177"/>
      <c r="J45" s="192"/>
      <c r="K45" s="112"/>
      <c r="L45" s="94"/>
      <c r="M45" s="94"/>
      <c r="N45" s="94"/>
      <c r="O45" s="92"/>
      <c r="P45" s="112"/>
      <c r="Q45" s="94"/>
      <c r="R45" s="94"/>
      <c r="S45" s="94"/>
      <c r="T45" s="92"/>
      <c r="U45" s="93"/>
      <c r="V45" s="96"/>
      <c r="W45" s="96"/>
      <c r="X45" s="97">
        <f t="shared" si="29"/>
        <v>0</v>
      </c>
      <c r="Y45" s="229"/>
      <c r="Z45" s="210"/>
      <c r="AA45" s="105">
        <f t="shared" si="8"/>
        <v>0</v>
      </c>
      <c r="AB45" s="97">
        <f t="shared" si="9"/>
        <v>0</v>
      </c>
      <c r="AC45" s="97">
        <f t="shared" si="10"/>
        <v>0</v>
      </c>
      <c r="AD45" s="97">
        <f t="shared" si="11"/>
        <v>0</v>
      </c>
      <c r="AE45" s="106">
        <f t="shared" si="12"/>
        <v>0</v>
      </c>
      <c r="AF45" s="97">
        <f t="shared" si="13"/>
        <v>0</v>
      </c>
      <c r="AG45" s="97">
        <f t="shared" si="14"/>
        <v>0</v>
      </c>
      <c r="AH45" s="97">
        <f t="shared" si="15"/>
        <v>0</v>
      </c>
      <c r="AI45" s="97">
        <f t="shared" si="16"/>
        <v>0</v>
      </c>
      <c r="AJ45" s="106">
        <f t="shared" si="17"/>
        <v>0</v>
      </c>
      <c r="AK45" s="97">
        <f t="shared" si="30"/>
        <v>0</v>
      </c>
      <c r="AL45" s="97">
        <f t="shared" si="31"/>
        <v>0</v>
      </c>
      <c r="AM45" s="97">
        <f t="shared" si="32"/>
        <v>0</v>
      </c>
      <c r="AN45" s="97">
        <f t="shared" si="33"/>
        <v>0</v>
      </c>
      <c r="AO45" s="106">
        <f t="shared" si="34"/>
        <v>0</v>
      </c>
    </row>
    <row r="46" spans="2:41" x14ac:dyDescent="0.25">
      <c r="B46" s="175"/>
      <c r="C46" s="176"/>
      <c r="D46" s="177"/>
      <c r="E46" s="178"/>
      <c r="F46" s="151"/>
      <c r="G46" s="176"/>
      <c r="H46" s="177"/>
      <c r="I46" s="177"/>
      <c r="J46" s="192"/>
      <c r="K46" s="112"/>
      <c r="L46" s="94"/>
      <c r="M46" s="94"/>
      <c r="N46" s="94"/>
      <c r="O46" s="92"/>
      <c r="P46" s="112"/>
      <c r="Q46" s="94"/>
      <c r="R46" s="94"/>
      <c r="S46" s="94"/>
      <c r="T46" s="92"/>
      <c r="U46" s="93"/>
      <c r="V46" s="96"/>
      <c r="W46" s="96"/>
      <c r="X46" s="97">
        <f t="shared" si="29"/>
        <v>0</v>
      </c>
      <c r="Y46" s="229"/>
      <c r="Z46" s="210"/>
      <c r="AA46" s="105">
        <f t="shared" si="8"/>
        <v>0</v>
      </c>
      <c r="AB46" s="97">
        <f t="shared" si="9"/>
        <v>0</v>
      </c>
      <c r="AC46" s="97">
        <f t="shared" si="10"/>
        <v>0</v>
      </c>
      <c r="AD46" s="97">
        <f t="shared" si="11"/>
        <v>0</v>
      </c>
      <c r="AE46" s="106">
        <f t="shared" si="12"/>
        <v>0</v>
      </c>
      <c r="AF46" s="97">
        <f t="shared" si="13"/>
        <v>0</v>
      </c>
      <c r="AG46" s="97">
        <f t="shared" si="14"/>
        <v>0</v>
      </c>
      <c r="AH46" s="97">
        <f t="shared" si="15"/>
        <v>0</v>
      </c>
      <c r="AI46" s="97">
        <f t="shared" si="16"/>
        <v>0</v>
      </c>
      <c r="AJ46" s="106">
        <f t="shared" si="17"/>
        <v>0</v>
      </c>
      <c r="AK46" s="97">
        <f t="shared" si="30"/>
        <v>0</v>
      </c>
      <c r="AL46" s="97">
        <f t="shared" si="31"/>
        <v>0</v>
      </c>
      <c r="AM46" s="97">
        <f t="shared" si="32"/>
        <v>0</v>
      </c>
      <c r="AN46" s="97">
        <f t="shared" si="33"/>
        <v>0</v>
      </c>
      <c r="AO46" s="106">
        <f t="shared" si="34"/>
        <v>0</v>
      </c>
    </row>
    <row r="47" spans="2:41" x14ac:dyDescent="0.25">
      <c r="B47" s="175"/>
      <c r="C47" s="176"/>
      <c r="D47" s="177"/>
      <c r="E47" s="178"/>
      <c r="F47" s="151"/>
      <c r="G47" s="176"/>
      <c r="H47" s="177"/>
      <c r="I47" s="177"/>
      <c r="J47" s="192"/>
      <c r="K47" s="112"/>
      <c r="L47" s="94"/>
      <c r="M47" s="94"/>
      <c r="N47" s="94"/>
      <c r="O47" s="92"/>
      <c r="P47" s="112"/>
      <c r="Q47" s="94"/>
      <c r="R47" s="94"/>
      <c r="S47" s="94"/>
      <c r="T47" s="92"/>
      <c r="U47" s="93"/>
      <c r="V47" s="96"/>
      <c r="W47" s="96"/>
      <c r="X47" s="97">
        <f t="shared" si="29"/>
        <v>0</v>
      </c>
      <c r="Y47" s="229"/>
      <c r="Z47" s="210"/>
      <c r="AA47" s="105">
        <f t="shared" si="8"/>
        <v>0</v>
      </c>
      <c r="AB47" s="97">
        <f t="shared" si="9"/>
        <v>0</v>
      </c>
      <c r="AC47" s="97">
        <f t="shared" si="10"/>
        <v>0</v>
      </c>
      <c r="AD47" s="97">
        <f t="shared" si="11"/>
        <v>0</v>
      </c>
      <c r="AE47" s="106">
        <f t="shared" si="12"/>
        <v>0</v>
      </c>
      <c r="AF47" s="97">
        <f t="shared" si="13"/>
        <v>0</v>
      </c>
      <c r="AG47" s="97">
        <f t="shared" si="14"/>
        <v>0</v>
      </c>
      <c r="AH47" s="97">
        <f t="shared" si="15"/>
        <v>0</v>
      </c>
      <c r="AI47" s="97">
        <f t="shared" si="16"/>
        <v>0</v>
      </c>
      <c r="AJ47" s="106">
        <f t="shared" si="17"/>
        <v>0</v>
      </c>
      <c r="AK47" s="97">
        <f t="shared" si="30"/>
        <v>0</v>
      </c>
      <c r="AL47" s="97">
        <f t="shared" si="31"/>
        <v>0</v>
      </c>
      <c r="AM47" s="97">
        <f t="shared" si="32"/>
        <v>0</v>
      </c>
      <c r="AN47" s="97">
        <f t="shared" si="33"/>
        <v>0</v>
      </c>
      <c r="AO47" s="106">
        <f t="shared" si="34"/>
        <v>0</v>
      </c>
    </row>
    <row r="48" spans="2:41" x14ac:dyDescent="0.25">
      <c r="B48" s="175"/>
      <c r="C48" s="176"/>
      <c r="D48" s="177"/>
      <c r="E48" s="178"/>
      <c r="F48" s="151"/>
      <c r="G48" s="176"/>
      <c r="H48" s="177"/>
      <c r="I48" s="177"/>
      <c r="J48" s="192"/>
      <c r="K48" s="112"/>
      <c r="L48" s="94"/>
      <c r="M48" s="94"/>
      <c r="N48" s="94"/>
      <c r="O48" s="92"/>
      <c r="P48" s="112"/>
      <c r="Q48" s="94"/>
      <c r="R48" s="94"/>
      <c r="S48" s="94"/>
      <c r="T48" s="92"/>
      <c r="U48" s="93"/>
      <c r="V48" s="96"/>
      <c r="W48" s="96"/>
      <c r="X48" s="97">
        <f t="shared" si="23"/>
        <v>0</v>
      </c>
      <c r="Y48" s="229"/>
      <c r="Z48" s="210"/>
      <c r="AA48" s="105">
        <f t="shared" si="8"/>
        <v>0</v>
      </c>
      <c r="AB48" s="97">
        <f t="shared" si="9"/>
        <v>0</v>
      </c>
      <c r="AC48" s="97">
        <f t="shared" si="10"/>
        <v>0</v>
      </c>
      <c r="AD48" s="97">
        <f t="shared" si="11"/>
        <v>0</v>
      </c>
      <c r="AE48" s="106">
        <f t="shared" si="12"/>
        <v>0</v>
      </c>
      <c r="AF48" s="97">
        <f t="shared" si="13"/>
        <v>0</v>
      </c>
      <c r="AG48" s="97">
        <f t="shared" si="14"/>
        <v>0</v>
      </c>
      <c r="AH48" s="97">
        <f t="shared" si="15"/>
        <v>0</v>
      </c>
      <c r="AI48" s="97">
        <f t="shared" si="16"/>
        <v>0</v>
      </c>
      <c r="AJ48" s="106">
        <f t="shared" si="17"/>
        <v>0</v>
      </c>
      <c r="AK48" s="97">
        <f t="shared" si="24"/>
        <v>0</v>
      </c>
      <c r="AL48" s="97">
        <f t="shared" si="25"/>
        <v>0</v>
      </c>
      <c r="AM48" s="97">
        <f t="shared" si="26"/>
        <v>0</v>
      </c>
      <c r="AN48" s="97">
        <f t="shared" si="27"/>
        <v>0</v>
      </c>
      <c r="AO48" s="106">
        <f t="shared" si="28"/>
        <v>0</v>
      </c>
    </row>
    <row r="49" spans="2:41" x14ac:dyDescent="0.25">
      <c r="B49" s="175"/>
      <c r="C49" s="176"/>
      <c r="D49" s="177"/>
      <c r="E49" s="178"/>
      <c r="F49" s="151"/>
      <c r="G49" s="176"/>
      <c r="H49" s="177"/>
      <c r="I49" s="177"/>
      <c r="J49" s="192"/>
      <c r="K49" s="112"/>
      <c r="L49" s="94"/>
      <c r="M49" s="94"/>
      <c r="N49" s="94"/>
      <c r="O49" s="92"/>
      <c r="P49" s="112"/>
      <c r="Q49" s="94"/>
      <c r="R49" s="94"/>
      <c r="S49" s="94"/>
      <c r="T49" s="92"/>
      <c r="U49" s="93"/>
      <c r="V49" s="96"/>
      <c r="W49" s="96"/>
      <c r="X49" s="97">
        <f t="shared" si="23"/>
        <v>0</v>
      </c>
      <c r="Y49" s="229"/>
      <c r="Z49" s="210"/>
      <c r="AA49" s="105">
        <f t="shared" si="8"/>
        <v>0</v>
      </c>
      <c r="AB49" s="97">
        <f t="shared" si="9"/>
        <v>0</v>
      </c>
      <c r="AC49" s="97">
        <f t="shared" si="10"/>
        <v>0</v>
      </c>
      <c r="AD49" s="97">
        <f t="shared" si="11"/>
        <v>0</v>
      </c>
      <c r="AE49" s="106">
        <f t="shared" si="12"/>
        <v>0</v>
      </c>
      <c r="AF49" s="97">
        <f t="shared" si="13"/>
        <v>0</v>
      </c>
      <c r="AG49" s="97">
        <f t="shared" si="14"/>
        <v>0</v>
      </c>
      <c r="AH49" s="97">
        <f t="shared" si="15"/>
        <v>0</v>
      </c>
      <c r="AI49" s="97">
        <f t="shared" si="16"/>
        <v>0</v>
      </c>
      <c r="AJ49" s="106">
        <f t="shared" si="17"/>
        <v>0</v>
      </c>
      <c r="AK49" s="97">
        <f t="shared" si="24"/>
        <v>0</v>
      </c>
      <c r="AL49" s="97">
        <f t="shared" si="25"/>
        <v>0</v>
      </c>
      <c r="AM49" s="97">
        <f t="shared" si="26"/>
        <v>0</v>
      </c>
      <c r="AN49" s="97">
        <f t="shared" si="27"/>
        <v>0</v>
      </c>
      <c r="AO49" s="106">
        <f t="shared" si="28"/>
        <v>0</v>
      </c>
    </row>
    <row r="50" spans="2:41" x14ac:dyDescent="0.25">
      <c r="B50" s="180"/>
      <c r="C50" s="176"/>
      <c r="D50" s="177"/>
      <c r="E50" s="178"/>
      <c r="F50" s="181"/>
      <c r="G50" s="176"/>
      <c r="H50" s="177"/>
      <c r="I50" s="177"/>
      <c r="J50" s="192"/>
      <c r="K50" s="112"/>
      <c r="L50" s="94"/>
      <c r="M50" s="94"/>
      <c r="N50" s="94"/>
      <c r="O50" s="92"/>
      <c r="P50" s="112"/>
      <c r="Q50" s="94"/>
      <c r="R50" s="94"/>
      <c r="S50" s="94"/>
      <c r="T50" s="92"/>
      <c r="U50" s="93"/>
      <c r="V50" s="95"/>
      <c r="W50" s="96"/>
      <c r="X50" s="97">
        <f t="shared" si="23"/>
        <v>0</v>
      </c>
      <c r="Y50" s="229"/>
      <c r="Z50" s="210"/>
      <c r="AA50" s="105">
        <f t="shared" si="8"/>
        <v>0</v>
      </c>
      <c r="AB50" s="97">
        <f t="shared" si="9"/>
        <v>0</v>
      </c>
      <c r="AC50" s="97">
        <f t="shared" si="10"/>
        <v>0</v>
      </c>
      <c r="AD50" s="97">
        <f t="shared" si="11"/>
        <v>0</v>
      </c>
      <c r="AE50" s="106">
        <f t="shared" si="12"/>
        <v>0</v>
      </c>
      <c r="AF50" s="97">
        <f t="shared" si="13"/>
        <v>0</v>
      </c>
      <c r="AG50" s="97">
        <f t="shared" si="14"/>
        <v>0</v>
      </c>
      <c r="AH50" s="97">
        <f t="shared" si="15"/>
        <v>0</v>
      </c>
      <c r="AI50" s="97">
        <f t="shared" si="16"/>
        <v>0</v>
      </c>
      <c r="AJ50" s="106">
        <f t="shared" si="17"/>
        <v>0</v>
      </c>
      <c r="AK50" s="97">
        <f t="shared" si="24"/>
        <v>0</v>
      </c>
      <c r="AL50" s="97">
        <f t="shared" si="25"/>
        <v>0</v>
      </c>
      <c r="AM50" s="97">
        <f t="shared" si="26"/>
        <v>0</v>
      </c>
      <c r="AN50" s="97">
        <f t="shared" si="27"/>
        <v>0</v>
      </c>
      <c r="AO50" s="106">
        <f t="shared" si="28"/>
        <v>0</v>
      </c>
    </row>
    <row r="51" spans="2:41" x14ac:dyDescent="0.25">
      <c r="B51" s="175"/>
      <c r="C51" s="176"/>
      <c r="D51" s="177"/>
      <c r="E51" s="178"/>
      <c r="F51" s="151"/>
      <c r="G51" s="176"/>
      <c r="H51" s="177"/>
      <c r="I51" s="177"/>
      <c r="J51" s="192"/>
      <c r="K51" s="112"/>
      <c r="L51" s="94"/>
      <c r="M51" s="94"/>
      <c r="N51" s="94"/>
      <c r="O51" s="92"/>
      <c r="P51" s="112"/>
      <c r="Q51" s="94"/>
      <c r="R51" s="94"/>
      <c r="S51" s="94"/>
      <c r="T51" s="92"/>
      <c r="U51" s="93"/>
      <c r="V51" s="96"/>
      <c r="W51" s="96"/>
      <c r="X51" s="97">
        <f t="shared" si="23"/>
        <v>0</v>
      </c>
      <c r="Y51" s="229"/>
      <c r="Z51" s="210"/>
      <c r="AA51" s="105">
        <f t="shared" si="8"/>
        <v>0</v>
      </c>
      <c r="AB51" s="97">
        <f t="shared" si="9"/>
        <v>0</v>
      </c>
      <c r="AC51" s="97">
        <f t="shared" si="10"/>
        <v>0</v>
      </c>
      <c r="AD51" s="97">
        <f t="shared" si="11"/>
        <v>0</v>
      </c>
      <c r="AE51" s="106">
        <f t="shared" si="12"/>
        <v>0</v>
      </c>
      <c r="AF51" s="97">
        <f t="shared" si="13"/>
        <v>0</v>
      </c>
      <c r="AG51" s="97">
        <f t="shared" si="14"/>
        <v>0</v>
      </c>
      <c r="AH51" s="97">
        <f t="shared" si="15"/>
        <v>0</v>
      </c>
      <c r="AI51" s="97">
        <f t="shared" si="16"/>
        <v>0</v>
      </c>
      <c r="AJ51" s="106">
        <f t="shared" si="17"/>
        <v>0</v>
      </c>
      <c r="AK51" s="97">
        <f t="shared" si="24"/>
        <v>0</v>
      </c>
      <c r="AL51" s="97">
        <f t="shared" si="25"/>
        <v>0</v>
      </c>
      <c r="AM51" s="97">
        <f t="shared" si="26"/>
        <v>0</v>
      </c>
      <c r="AN51" s="97">
        <f t="shared" si="27"/>
        <v>0</v>
      </c>
      <c r="AO51" s="106">
        <f t="shared" si="28"/>
        <v>0</v>
      </c>
    </row>
    <row r="52" spans="2:41" x14ac:dyDescent="0.25">
      <c r="B52" s="175"/>
      <c r="C52" s="176"/>
      <c r="D52" s="177"/>
      <c r="E52" s="178"/>
      <c r="F52" s="151"/>
      <c r="G52" s="176"/>
      <c r="H52" s="177"/>
      <c r="I52" s="177"/>
      <c r="J52" s="192"/>
      <c r="K52" s="112"/>
      <c r="L52" s="94"/>
      <c r="M52" s="94"/>
      <c r="N52" s="94"/>
      <c r="O52" s="92"/>
      <c r="P52" s="112"/>
      <c r="Q52" s="94"/>
      <c r="R52" s="94"/>
      <c r="S52" s="94"/>
      <c r="T52" s="92"/>
      <c r="U52" s="93"/>
      <c r="V52" s="96"/>
      <c r="W52" s="96"/>
      <c r="X52" s="97">
        <f t="shared" si="23"/>
        <v>0</v>
      </c>
      <c r="Y52" s="229"/>
      <c r="Z52" s="210"/>
      <c r="AA52" s="105">
        <f t="shared" si="8"/>
        <v>0</v>
      </c>
      <c r="AB52" s="97">
        <f t="shared" si="9"/>
        <v>0</v>
      </c>
      <c r="AC52" s="97">
        <f t="shared" si="10"/>
        <v>0</v>
      </c>
      <c r="AD52" s="97">
        <f t="shared" si="11"/>
        <v>0</v>
      </c>
      <c r="AE52" s="106">
        <f t="shared" si="12"/>
        <v>0</v>
      </c>
      <c r="AF52" s="97">
        <f t="shared" si="13"/>
        <v>0</v>
      </c>
      <c r="AG52" s="97">
        <f t="shared" si="14"/>
        <v>0</v>
      </c>
      <c r="AH52" s="97">
        <f t="shared" si="15"/>
        <v>0</v>
      </c>
      <c r="AI52" s="97">
        <f t="shared" si="16"/>
        <v>0</v>
      </c>
      <c r="AJ52" s="106">
        <f t="shared" si="17"/>
        <v>0</v>
      </c>
      <c r="AK52" s="97">
        <f t="shared" si="24"/>
        <v>0</v>
      </c>
      <c r="AL52" s="97">
        <f t="shared" si="25"/>
        <v>0</v>
      </c>
      <c r="AM52" s="97">
        <f t="shared" si="26"/>
        <v>0</v>
      </c>
      <c r="AN52" s="97">
        <f t="shared" si="27"/>
        <v>0</v>
      </c>
      <c r="AO52" s="106">
        <f t="shared" si="28"/>
        <v>0</v>
      </c>
    </row>
    <row r="53" spans="2:41" x14ac:dyDescent="0.25">
      <c r="B53" s="175"/>
      <c r="C53" s="176"/>
      <c r="D53" s="177"/>
      <c r="E53" s="178"/>
      <c r="F53" s="151"/>
      <c r="G53" s="176"/>
      <c r="H53" s="177"/>
      <c r="I53" s="177"/>
      <c r="J53" s="192"/>
      <c r="K53" s="112"/>
      <c r="L53" s="94"/>
      <c r="M53" s="94"/>
      <c r="N53" s="94"/>
      <c r="O53" s="92"/>
      <c r="P53" s="112"/>
      <c r="Q53" s="94"/>
      <c r="R53" s="94"/>
      <c r="S53" s="94"/>
      <c r="T53" s="92"/>
      <c r="U53" s="93"/>
      <c r="V53" s="96"/>
      <c r="W53" s="96"/>
      <c r="X53" s="97">
        <f t="shared" si="23"/>
        <v>0</v>
      </c>
      <c r="Y53" s="229"/>
      <c r="Z53" s="210"/>
      <c r="AA53" s="105">
        <f t="shared" si="8"/>
        <v>0</v>
      </c>
      <c r="AB53" s="97">
        <f t="shared" si="9"/>
        <v>0</v>
      </c>
      <c r="AC53" s="97">
        <f t="shared" si="10"/>
        <v>0</v>
      </c>
      <c r="AD53" s="97">
        <f t="shared" si="11"/>
        <v>0</v>
      </c>
      <c r="AE53" s="106">
        <f t="shared" si="12"/>
        <v>0</v>
      </c>
      <c r="AF53" s="97">
        <f t="shared" si="13"/>
        <v>0</v>
      </c>
      <c r="AG53" s="97">
        <f t="shared" si="14"/>
        <v>0</v>
      </c>
      <c r="AH53" s="97">
        <f t="shared" si="15"/>
        <v>0</v>
      </c>
      <c r="AI53" s="97">
        <f t="shared" si="16"/>
        <v>0</v>
      </c>
      <c r="AJ53" s="106">
        <f t="shared" si="17"/>
        <v>0</v>
      </c>
      <c r="AK53" s="97">
        <f t="shared" si="24"/>
        <v>0</v>
      </c>
      <c r="AL53" s="97">
        <f t="shared" si="25"/>
        <v>0</v>
      </c>
      <c r="AM53" s="97">
        <f t="shared" si="26"/>
        <v>0</v>
      </c>
      <c r="AN53" s="97">
        <f t="shared" si="27"/>
        <v>0</v>
      </c>
      <c r="AO53" s="106">
        <f t="shared" si="28"/>
        <v>0</v>
      </c>
    </row>
    <row r="54" spans="2:41" x14ac:dyDescent="0.25">
      <c r="B54" s="175"/>
      <c r="C54" s="176"/>
      <c r="D54" s="177"/>
      <c r="E54" s="178"/>
      <c r="F54" s="151"/>
      <c r="G54" s="176"/>
      <c r="H54" s="177"/>
      <c r="I54" s="177"/>
      <c r="J54" s="192"/>
      <c r="K54" s="112"/>
      <c r="L54" s="94"/>
      <c r="M54" s="94"/>
      <c r="N54" s="94"/>
      <c r="O54" s="92"/>
      <c r="P54" s="112"/>
      <c r="Q54" s="94"/>
      <c r="R54" s="94"/>
      <c r="S54" s="94"/>
      <c r="T54" s="92"/>
      <c r="U54" s="93"/>
      <c r="V54" s="96"/>
      <c r="W54" s="96"/>
      <c r="X54" s="97">
        <f t="shared" si="23"/>
        <v>0</v>
      </c>
      <c r="Y54" s="229"/>
      <c r="Z54" s="210"/>
      <c r="AA54" s="105">
        <f t="shared" si="8"/>
        <v>0</v>
      </c>
      <c r="AB54" s="97">
        <f t="shared" si="9"/>
        <v>0</v>
      </c>
      <c r="AC54" s="97">
        <f t="shared" si="10"/>
        <v>0</v>
      </c>
      <c r="AD54" s="97">
        <f t="shared" si="11"/>
        <v>0</v>
      </c>
      <c r="AE54" s="106">
        <f t="shared" si="12"/>
        <v>0</v>
      </c>
      <c r="AF54" s="97">
        <f t="shared" si="13"/>
        <v>0</v>
      </c>
      <c r="AG54" s="97">
        <f t="shared" si="14"/>
        <v>0</v>
      </c>
      <c r="AH54" s="97">
        <f t="shared" si="15"/>
        <v>0</v>
      </c>
      <c r="AI54" s="97">
        <f t="shared" si="16"/>
        <v>0</v>
      </c>
      <c r="AJ54" s="106">
        <f t="shared" si="17"/>
        <v>0</v>
      </c>
      <c r="AK54" s="97">
        <f t="shared" si="24"/>
        <v>0</v>
      </c>
      <c r="AL54" s="97">
        <f t="shared" si="25"/>
        <v>0</v>
      </c>
      <c r="AM54" s="97">
        <f t="shared" si="26"/>
        <v>0</v>
      </c>
      <c r="AN54" s="97">
        <f t="shared" si="27"/>
        <v>0</v>
      </c>
      <c r="AO54" s="106">
        <f t="shared" si="28"/>
        <v>0</v>
      </c>
    </row>
    <row r="55" spans="2:41" x14ac:dyDescent="0.25">
      <c r="B55" s="175"/>
      <c r="C55" s="176"/>
      <c r="D55" s="177"/>
      <c r="E55" s="178"/>
      <c r="F55" s="151"/>
      <c r="G55" s="176"/>
      <c r="H55" s="177"/>
      <c r="I55" s="177"/>
      <c r="J55" s="192"/>
      <c r="K55" s="112"/>
      <c r="L55" s="94"/>
      <c r="M55" s="94"/>
      <c r="N55" s="94"/>
      <c r="O55" s="92"/>
      <c r="P55" s="112"/>
      <c r="Q55" s="94"/>
      <c r="R55" s="94"/>
      <c r="S55" s="94"/>
      <c r="T55" s="92"/>
      <c r="U55" s="93"/>
      <c r="V55" s="96"/>
      <c r="W55" s="96"/>
      <c r="X55" s="97">
        <f t="shared" si="7"/>
        <v>0</v>
      </c>
      <c r="Y55" s="229"/>
      <c r="Z55" s="210"/>
      <c r="AA55" s="105">
        <f t="shared" si="8"/>
        <v>0</v>
      </c>
      <c r="AB55" s="97">
        <f t="shared" si="9"/>
        <v>0</v>
      </c>
      <c r="AC55" s="97">
        <f t="shared" si="10"/>
        <v>0</v>
      </c>
      <c r="AD55" s="97">
        <f t="shared" si="11"/>
        <v>0</v>
      </c>
      <c r="AE55" s="106">
        <f t="shared" si="12"/>
        <v>0</v>
      </c>
      <c r="AF55" s="97">
        <f t="shared" si="13"/>
        <v>0</v>
      </c>
      <c r="AG55" s="97">
        <f t="shared" si="14"/>
        <v>0</v>
      </c>
      <c r="AH55" s="97">
        <f t="shared" si="15"/>
        <v>0</v>
      </c>
      <c r="AI55" s="97">
        <f t="shared" si="16"/>
        <v>0</v>
      </c>
      <c r="AJ55" s="106">
        <f t="shared" si="17"/>
        <v>0</v>
      </c>
      <c r="AK55" s="97">
        <f t="shared" si="18"/>
        <v>0</v>
      </c>
      <c r="AL55" s="97">
        <f t="shared" si="19"/>
        <v>0</v>
      </c>
      <c r="AM55" s="97">
        <f t="shared" si="20"/>
        <v>0</v>
      </c>
      <c r="AN55" s="97">
        <f t="shared" si="21"/>
        <v>0</v>
      </c>
      <c r="AO55" s="106">
        <f t="shared" si="22"/>
        <v>0</v>
      </c>
    </row>
    <row r="56" spans="2:41" x14ac:dyDescent="0.25">
      <c r="B56" s="175"/>
      <c r="C56" s="176"/>
      <c r="D56" s="177"/>
      <c r="E56" s="178"/>
      <c r="F56" s="151"/>
      <c r="G56" s="176"/>
      <c r="H56" s="177"/>
      <c r="I56" s="177"/>
      <c r="J56" s="192"/>
      <c r="K56" s="112"/>
      <c r="L56" s="94"/>
      <c r="M56" s="94"/>
      <c r="N56" s="94"/>
      <c r="O56" s="92"/>
      <c r="P56" s="112"/>
      <c r="Q56" s="94"/>
      <c r="R56" s="94"/>
      <c r="S56" s="94"/>
      <c r="T56" s="92"/>
      <c r="U56" s="93"/>
      <c r="V56" s="96"/>
      <c r="W56" s="96"/>
      <c r="X56" s="97">
        <f t="shared" si="7"/>
        <v>0</v>
      </c>
      <c r="Y56" s="229"/>
      <c r="Z56" s="210"/>
      <c r="AA56" s="105">
        <f t="shared" si="8"/>
        <v>0</v>
      </c>
      <c r="AB56" s="97">
        <f t="shared" si="9"/>
        <v>0</v>
      </c>
      <c r="AC56" s="97">
        <f t="shared" si="10"/>
        <v>0</v>
      </c>
      <c r="AD56" s="97">
        <f t="shared" si="11"/>
        <v>0</v>
      </c>
      <c r="AE56" s="106">
        <f t="shared" si="12"/>
        <v>0</v>
      </c>
      <c r="AF56" s="97">
        <f t="shared" si="13"/>
        <v>0</v>
      </c>
      <c r="AG56" s="97">
        <f t="shared" si="14"/>
        <v>0</v>
      </c>
      <c r="AH56" s="97">
        <f t="shared" si="15"/>
        <v>0</v>
      </c>
      <c r="AI56" s="97">
        <f t="shared" si="16"/>
        <v>0</v>
      </c>
      <c r="AJ56" s="106">
        <f t="shared" si="17"/>
        <v>0</v>
      </c>
      <c r="AK56" s="97">
        <f t="shared" si="18"/>
        <v>0</v>
      </c>
      <c r="AL56" s="97">
        <f t="shared" si="19"/>
        <v>0</v>
      </c>
      <c r="AM56" s="97">
        <f t="shared" si="20"/>
        <v>0</v>
      </c>
      <c r="AN56" s="97">
        <f t="shared" si="21"/>
        <v>0</v>
      </c>
      <c r="AO56" s="106">
        <f t="shared" si="22"/>
        <v>0</v>
      </c>
    </row>
    <row r="57" spans="2:41" x14ac:dyDescent="0.25">
      <c r="B57" s="175"/>
      <c r="C57" s="176"/>
      <c r="D57" s="177"/>
      <c r="E57" s="178"/>
      <c r="F57" s="151"/>
      <c r="G57" s="176"/>
      <c r="H57" s="177"/>
      <c r="I57" s="177"/>
      <c r="J57" s="192"/>
      <c r="K57" s="112"/>
      <c r="L57" s="94"/>
      <c r="M57" s="94"/>
      <c r="N57" s="94"/>
      <c r="O57" s="92"/>
      <c r="P57" s="112"/>
      <c r="Q57" s="94"/>
      <c r="R57" s="94"/>
      <c r="S57" s="94"/>
      <c r="T57" s="92"/>
      <c r="U57" s="93"/>
      <c r="V57" s="96"/>
      <c r="W57" s="96"/>
      <c r="X57" s="97">
        <f t="shared" si="7"/>
        <v>0</v>
      </c>
      <c r="Y57" s="229"/>
      <c r="Z57" s="210"/>
      <c r="AA57" s="105">
        <f t="shared" si="8"/>
        <v>0</v>
      </c>
      <c r="AB57" s="97">
        <f t="shared" si="9"/>
        <v>0</v>
      </c>
      <c r="AC57" s="97">
        <f t="shared" si="10"/>
        <v>0</v>
      </c>
      <c r="AD57" s="97">
        <f t="shared" si="11"/>
        <v>0</v>
      </c>
      <c r="AE57" s="106">
        <f t="shared" si="12"/>
        <v>0</v>
      </c>
      <c r="AF57" s="97">
        <f t="shared" si="13"/>
        <v>0</v>
      </c>
      <c r="AG57" s="97">
        <f t="shared" si="14"/>
        <v>0</v>
      </c>
      <c r="AH57" s="97">
        <f t="shared" si="15"/>
        <v>0</v>
      </c>
      <c r="AI57" s="97">
        <f t="shared" si="16"/>
        <v>0</v>
      </c>
      <c r="AJ57" s="106">
        <f t="shared" si="17"/>
        <v>0</v>
      </c>
      <c r="AK57" s="97">
        <f t="shared" si="18"/>
        <v>0</v>
      </c>
      <c r="AL57" s="97">
        <f t="shared" si="19"/>
        <v>0</v>
      </c>
      <c r="AM57" s="97">
        <f t="shared" si="20"/>
        <v>0</v>
      </c>
      <c r="AN57" s="97">
        <f t="shared" si="21"/>
        <v>0</v>
      </c>
      <c r="AO57" s="106">
        <f t="shared" si="22"/>
        <v>0</v>
      </c>
    </row>
    <row r="58" spans="2:41" x14ac:dyDescent="0.25">
      <c r="B58" s="175"/>
      <c r="C58" s="176"/>
      <c r="D58" s="177"/>
      <c r="E58" s="178"/>
      <c r="F58" s="151"/>
      <c r="G58" s="176"/>
      <c r="H58" s="177"/>
      <c r="I58" s="177"/>
      <c r="J58" s="192"/>
      <c r="K58" s="112"/>
      <c r="L58" s="94"/>
      <c r="M58" s="94"/>
      <c r="N58" s="94"/>
      <c r="O58" s="92"/>
      <c r="P58" s="112"/>
      <c r="Q58" s="94"/>
      <c r="R58" s="94"/>
      <c r="S58" s="94"/>
      <c r="T58" s="92"/>
      <c r="U58" s="93"/>
      <c r="V58" s="96"/>
      <c r="W58" s="96"/>
      <c r="X58" s="97">
        <f t="shared" si="7"/>
        <v>0</v>
      </c>
      <c r="Y58" s="229"/>
      <c r="Z58" s="210"/>
      <c r="AA58" s="105">
        <f t="shared" si="8"/>
        <v>0</v>
      </c>
      <c r="AB58" s="97">
        <f t="shared" si="9"/>
        <v>0</v>
      </c>
      <c r="AC58" s="97">
        <f t="shared" si="10"/>
        <v>0</v>
      </c>
      <c r="AD58" s="97">
        <f t="shared" si="11"/>
        <v>0</v>
      </c>
      <c r="AE58" s="106">
        <f t="shared" si="12"/>
        <v>0</v>
      </c>
      <c r="AF58" s="97">
        <f t="shared" si="13"/>
        <v>0</v>
      </c>
      <c r="AG58" s="97">
        <f t="shared" si="14"/>
        <v>0</v>
      </c>
      <c r="AH58" s="97">
        <f t="shared" si="15"/>
        <v>0</v>
      </c>
      <c r="AI58" s="97">
        <f t="shared" si="16"/>
        <v>0</v>
      </c>
      <c r="AJ58" s="106">
        <f t="shared" si="17"/>
        <v>0</v>
      </c>
      <c r="AK58" s="97">
        <f t="shared" si="18"/>
        <v>0</v>
      </c>
      <c r="AL58" s="97">
        <f t="shared" si="19"/>
        <v>0</v>
      </c>
      <c r="AM58" s="97">
        <f t="shared" si="20"/>
        <v>0</v>
      </c>
      <c r="AN58" s="97">
        <f t="shared" si="21"/>
        <v>0</v>
      </c>
      <c r="AO58" s="106">
        <f t="shared" si="22"/>
        <v>0</v>
      </c>
    </row>
    <row r="59" spans="2:41" x14ac:dyDescent="0.25">
      <c r="B59" s="175"/>
      <c r="C59" s="176"/>
      <c r="D59" s="177"/>
      <c r="E59" s="178"/>
      <c r="F59" s="151"/>
      <c r="G59" s="176"/>
      <c r="H59" s="177"/>
      <c r="I59" s="177"/>
      <c r="J59" s="192"/>
      <c r="K59" s="112"/>
      <c r="L59" s="94"/>
      <c r="M59" s="94"/>
      <c r="N59" s="94"/>
      <c r="O59" s="92"/>
      <c r="P59" s="112"/>
      <c r="Q59" s="94"/>
      <c r="R59" s="94"/>
      <c r="S59" s="94"/>
      <c r="T59" s="92"/>
      <c r="U59" s="93"/>
      <c r="V59" s="96"/>
      <c r="W59" s="96"/>
      <c r="X59" s="97">
        <f t="shared" si="7"/>
        <v>0</v>
      </c>
      <c r="Y59" s="229"/>
      <c r="Z59" s="210"/>
      <c r="AA59" s="105">
        <f t="shared" si="8"/>
        <v>0</v>
      </c>
      <c r="AB59" s="97">
        <f t="shared" si="9"/>
        <v>0</v>
      </c>
      <c r="AC59" s="97">
        <f t="shared" si="10"/>
        <v>0</v>
      </c>
      <c r="AD59" s="97">
        <f t="shared" si="11"/>
        <v>0</v>
      </c>
      <c r="AE59" s="106">
        <f t="shared" si="12"/>
        <v>0</v>
      </c>
      <c r="AF59" s="97">
        <f t="shared" si="13"/>
        <v>0</v>
      </c>
      <c r="AG59" s="97">
        <f t="shared" si="14"/>
        <v>0</v>
      </c>
      <c r="AH59" s="97">
        <f t="shared" si="15"/>
        <v>0</v>
      </c>
      <c r="AI59" s="97">
        <f t="shared" si="16"/>
        <v>0</v>
      </c>
      <c r="AJ59" s="106">
        <f t="shared" si="17"/>
        <v>0</v>
      </c>
      <c r="AK59" s="97">
        <f t="shared" si="18"/>
        <v>0</v>
      </c>
      <c r="AL59" s="97">
        <f t="shared" si="19"/>
        <v>0</v>
      </c>
      <c r="AM59" s="97">
        <f t="shared" si="20"/>
        <v>0</v>
      </c>
      <c r="AN59" s="97">
        <f t="shared" si="21"/>
        <v>0</v>
      </c>
      <c r="AO59" s="106">
        <f t="shared" si="22"/>
        <v>0</v>
      </c>
    </row>
    <row r="60" spans="2:41" x14ac:dyDescent="0.25">
      <c r="B60" s="175"/>
      <c r="C60" s="176"/>
      <c r="D60" s="177"/>
      <c r="E60" s="178"/>
      <c r="F60" s="151"/>
      <c r="G60" s="176"/>
      <c r="H60" s="177"/>
      <c r="I60" s="177"/>
      <c r="J60" s="192"/>
      <c r="K60" s="112"/>
      <c r="L60" s="94"/>
      <c r="M60" s="94"/>
      <c r="N60" s="94"/>
      <c r="O60" s="92"/>
      <c r="P60" s="112"/>
      <c r="Q60" s="94"/>
      <c r="R60" s="94"/>
      <c r="S60" s="94"/>
      <c r="T60" s="92"/>
      <c r="U60" s="93"/>
      <c r="V60" s="96"/>
      <c r="W60" s="96"/>
      <c r="X60" s="97">
        <f t="shared" si="7"/>
        <v>0</v>
      </c>
      <c r="Y60" s="229"/>
      <c r="Z60" s="210"/>
      <c r="AA60" s="105">
        <f t="shared" si="8"/>
        <v>0</v>
      </c>
      <c r="AB60" s="97">
        <f t="shared" si="9"/>
        <v>0</v>
      </c>
      <c r="AC60" s="97">
        <f t="shared" si="10"/>
        <v>0</v>
      </c>
      <c r="AD60" s="97">
        <f t="shared" si="11"/>
        <v>0</v>
      </c>
      <c r="AE60" s="106">
        <f t="shared" si="12"/>
        <v>0</v>
      </c>
      <c r="AF60" s="97">
        <f t="shared" si="13"/>
        <v>0</v>
      </c>
      <c r="AG60" s="97">
        <f t="shared" si="14"/>
        <v>0</v>
      </c>
      <c r="AH60" s="97">
        <f t="shared" si="15"/>
        <v>0</v>
      </c>
      <c r="AI60" s="97">
        <f t="shared" si="16"/>
        <v>0</v>
      </c>
      <c r="AJ60" s="106">
        <f t="shared" si="17"/>
        <v>0</v>
      </c>
      <c r="AK60" s="97">
        <f t="shared" si="18"/>
        <v>0</v>
      </c>
      <c r="AL60" s="97">
        <f t="shared" si="19"/>
        <v>0</v>
      </c>
      <c r="AM60" s="97">
        <f t="shared" si="20"/>
        <v>0</v>
      </c>
      <c r="AN60" s="97">
        <f t="shared" si="21"/>
        <v>0</v>
      </c>
      <c r="AO60" s="106">
        <f t="shared" si="22"/>
        <v>0</v>
      </c>
    </row>
    <row r="61" spans="2:41" x14ac:dyDescent="0.25">
      <c r="B61" s="175"/>
      <c r="C61" s="176"/>
      <c r="D61" s="177"/>
      <c r="E61" s="178"/>
      <c r="F61" s="151"/>
      <c r="G61" s="176"/>
      <c r="H61" s="177"/>
      <c r="I61" s="177"/>
      <c r="J61" s="192"/>
      <c r="K61" s="112"/>
      <c r="L61" s="94"/>
      <c r="M61" s="94"/>
      <c r="N61" s="94"/>
      <c r="O61" s="92"/>
      <c r="P61" s="112"/>
      <c r="Q61" s="94"/>
      <c r="R61" s="94"/>
      <c r="S61" s="94"/>
      <c r="T61" s="92"/>
      <c r="U61" s="93"/>
      <c r="V61" s="96"/>
      <c r="W61" s="96"/>
      <c r="X61" s="97">
        <f t="shared" si="7"/>
        <v>0</v>
      </c>
      <c r="Y61" s="229"/>
      <c r="Z61" s="210"/>
      <c r="AA61" s="105">
        <f t="shared" si="8"/>
        <v>0</v>
      </c>
      <c r="AB61" s="97">
        <f t="shared" si="9"/>
        <v>0</v>
      </c>
      <c r="AC61" s="97">
        <f t="shared" si="10"/>
        <v>0</v>
      </c>
      <c r="AD61" s="97">
        <f t="shared" si="11"/>
        <v>0</v>
      </c>
      <c r="AE61" s="106">
        <f t="shared" si="12"/>
        <v>0</v>
      </c>
      <c r="AF61" s="97">
        <f t="shared" si="13"/>
        <v>0</v>
      </c>
      <c r="AG61" s="97">
        <f t="shared" si="14"/>
        <v>0</v>
      </c>
      <c r="AH61" s="97">
        <f t="shared" si="15"/>
        <v>0</v>
      </c>
      <c r="AI61" s="97">
        <f t="shared" si="16"/>
        <v>0</v>
      </c>
      <c r="AJ61" s="106">
        <f t="shared" si="17"/>
        <v>0</v>
      </c>
      <c r="AK61" s="97">
        <f t="shared" si="18"/>
        <v>0</v>
      </c>
      <c r="AL61" s="97">
        <f t="shared" si="19"/>
        <v>0</v>
      </c>
      <c r="AM61" s="97">
        <f t="shared" si="20"/>
        <v>0</v>
      </c>
      <c r="AN61" s="97">
        <f t="shared" si="21"/>
        <v>0</v>
      </c>
      <c r="AO61" s="106">
        <f t="shared" si="22"/>
        <v>0</v>
      </c>
    </row>
    <row r="62" spans="2:41" x14ac:dyDescent="0.25">
      <c r="B62" s="180"/>
      <c r="C62" s="176"/>
      <c r="D62" s="177"/>
      <c r="E62" s="178"/>
      <c r="F62" s="181"/>
      <c r="G62" s="176"/>
      <c r="H62" s="177"/>
      <c r="I62" s="177"/>
      <c r="J62" s="192"/>
      <c r="K62" s="112"/>
      <c r="L62" s="94"/>
      <c r="M62" s="94"/>
      <c r="N62" s="94"/>
      <c r="O62" s="92"/>
      <c r="P62" s="112"/>
      <c r="Q62" s="94"/>
      <c r="R62" s="94"/>
      <c r="S62" s="94"/>
      <c r="T62" s="92"/>
      <c r="U62" s="93"/>
      <c r="V62" s="95"/>
      <c r="W62" s="96"/>
      <c r="X62" s="97">
        <f t="shared" si="7"/>
        <v>0</v>
      </c>
      <c r="Y62" s="229"/>
      <c r="Z62" s="210"/>
      <c r="AA62" s="105">
        <f t="shared" si="8"/>
        <v>0</v>
      </c>
      <c r="AB62" s="97">
        <f t="shared" si="9"/>
        <v>0</v>
      </c>
      <c r="AC62" s="97">
        <f t="shared" si="10"/>
        <v>0</v>
      </c>
      <c r="AD62" s="97">
        <f t="shared" si="11"/>
        <v>0</v>
      </c>
      <c r="AE62" s="106">
        <f t="shared" si="12"/>
        <v>0</v>
      </c>
      <c r="AF62" s="97">
        <f t="shared" si="13"/>
        <v>0</v>
      </c>
      <c r="AG62" s="97">
        <f t="shared" si="14"/>
        <v>0</v>
      </c>
      <c r="AH62" s="97">
        <f t="shared" si="15"/>
        <v>0</v>
      </c>
      <c r="AI62" s="97">
        <f t="shared" si="16"/>
        <v>0</v>
      </c>
      <c r="AJ62" s="106">
        <f t="shared" si="17"/>
        <v>0</v>
      </c>
      <c r="AK62" s="97">
        <f t="shared" si="18"/>
        <v>0</v>
      </c>
      <c r="AL62" s="97">
        <f t="shared" si="19"/>
        <v>0</v>
      </c>
      <c r="AM62" s="97">
        <f t="shared" si="20"/>
        <v>0</v>
      </c>
      <c r="AN62" s="97">
        <f t="shared" si="21"/>
        <v>0</v>
      </c>
      <c r="AO62" s="106">
        <f t="shared" si="22"/>
        <v>0</v>
      </c>
    </row>
    <row r="63" spans="2:41" x14ac:dyDescent="0.25">
      <c r="B63" s="175"/>
      <c r="C63" s="176"/>
      <c r="D63" s="177"/>
      <c r="E63" s="178"/>
      <c r="F63" s="151"/>
      <c r="G63" s="176"/>
      <c r="H63" s="177"/>
      <c r="I63" s="177"/>
      <c r="J63" s="192"/>
      <c r="K63" s="112"/>
      <c r="L63" s="94"/>
      <c r="M63" s="94"/>
      <c r="N63" s="94"/>
      <c r="O63" s="92"/>
      <c r="P63" s="112"/>
      <c r="Q63" s="94"/>
      <c r="R63" s="94"/>
      <c r="S63" s="94"/>
      <c r="T63" s="92"/>
      <c r="U63" s="93"/>
      <c r="V63" s="96"/>
      <c r="W63" s="96"/>
      <c r="X63" s="97">
        <f t="shared" si="7"/>
        <v>0</v>
      </c>
      <c r="Y63" s="229"/>
      <c r="Z63" s="210"/>
      <c r="AA63" s="105">
        <f t="shared" si="8"/>
        <v>0</v>
      </c>
      <c r="AB63" s="97">
        <f t="shared" si="9"/>
        <v>0</v>
      </c>
      <c r="AC63" s="97">
        <f t="shared" si="10"/>
        <v>0</v>
      </c>
      <c r="AD63" s="97">
        <f t="shared" si="11"/>
        <v>0</v>
      </c>
      <c r="AE63" s="106">
        <f t="shared" si="12"/>
        <v>0</v>
      </c>
      <c r="AF63" s="97">
        <f t="shared" si="13"/>
        <v>0</v>
      </c>
      <c r="AG63" s="97">
        <f t="shared" si="14"/>
        <v>0</v>
      </c>
      <c r="AH63" s="97">
        <f t="shared" si="15"/>
        <v>0</v>
      </c>
      <c r="AI63" s="97">
        <f t="shared" si="16"/>
        <v>0</v>
      </c>
      <c r="AJ63" s="106">
        <f t="shared" si="17"/>
        <v>0</v>
      </c>
      <c r="AK63" s="97">
        <f t="shared" si="18"/>
        <v>0</v>
      </c>
      <c r="AL63" s="97">
        <f t="shared" si="19"/>
        <v>0</v>
      </c>
      <c r="AM63" s="97">
        <f t="shared" si="20"/>
        <v>0</v>
      </c>
      <c r="AN63" s="97">
        <f t="shared" si="21"/>
        <v>0</v>
      </c>
      <c r="AO63" s="106">
        <f t="shared" si="22"/>
        <v>0</v>
      </c>
    </row>
    <row r="64" spans="2:41" x14ac:dyDescent="0.25">
      <c r="B64" s="175"/>
      <c r="C64" s="176"/>
      <c r="D64" s="177"/>
      <c r="E64" s="178"/>
      <c r="F64" s="151"/>
      <c r="G64" s="176"/>
      <c r="H64" s="177"/>
      <c r="I64" s="177"/>
      <c r="J64" s="192"/>
      <c r="K64" s="112"/>
      <c r="L64" s="94"/>
      <c r="M64" s="94"/>
      <c r="N64" s="94"/>
      <c r="O64" s="92"/>
      <c r="P64" s="112"/>
      <c r="Q64" s="94"/>
      <c r="R64" s="94"/>
      <c r="S64" s="94"/>
      <c r="T64" s="92"/>
      <c r="U64" s="93"/>
      <c r="V64" s="96"/>
      <c r="W64" s="96"/>
      <c r="X64" s="97">
        <f t="shared" si="7"/>
        <v>0</v>
      </c>
      <c r="Y64" s="229"/>
      <c r="Z64" s="210"/>
      <c r="AA64" s="105">
        <f t="shared" si="8"/>
        <v>0</v>
      </c>
      <c r="AB64" s="97">
        <f t="shared" si="9"/>
        <v>0</v>
      </c>
      <c r="AC64" s="97">
        <f t="shared" si="10"/>
        <v>0</v>
      </c>
      <c r="AD64" s="97">
        <f t="shared" si="11"/>
        <v>0</v>
      </c>
      <c r="AE64" s="106">
        <f t="shared" si="12"/>
        <v>0</v>
      </c>
      <c r="AF64" s="97">
        <f t="shared" si="13"/>
        <v>0</v>
      </c>
      <c r="AG64" s="97">
        <f t="shared" si="14"/>
        <v>0</v>
      </c>
      <c r="AH64" s="97">
        <f t="shared" si="15"/>
        <v>0</v>
      </c>
      <c r="AI64" s="97">
        <f t="shared" si="16"/>
        <v>0</v>
      </c>
      <c r="AJ64" s="106">
        <f t="shared" si="17"/>
        <v>0</v>
      </c>
      <c r="AK64" s="97">
        <f t="shared" si="18"/>
        <v>0</v>
      </c>
      <c r="AL64" s="97">
        <f t="shared" si="19"/>
        <v>0</v>
      </c>
      <c r="AM64" s="97">
        <f t="shared" si="20"/>
        <v>0</v>
      </c>
      <c r="AN64" s="97">
        <f t="shared" si="21"/>
        <v>0</v>
      </c>
      <c r="AO64" s="106">
        <f t="shared" si="22"/>
        <v>0</v>
      </c>
    </row>
    <row r="65" spans="2:41" x14ac:dyDescent="0.25">
      <c r="B65" s="175"/>
      <c r="C65" s="176"/>
      <c r="D65" s="177"/>
      <c r="E65" s="178"/>
      <c r="F65" s="151"/>
      <c r="G65" s="176"/>
      <c r="H65" s="177"/>
      <c r="I65" s="177"/>
      <c r="J65" s="192"/>
      <c r="K65" s="112"/>
      <c r="L65" s="94"/>
      <c r="M65" s="94"/>
      <c r="N65" s="94"/>
      <c r="O65" s="92"/>
      <c r="P65" s="112"/>
      <c r="Q65" s="94"/>
      <c r="R65" s="94"/>
      <c r="S65" s="94"/>
      <c r="T65" s="92"/>
      <c r="U65" s="93"/>
      <c r="V65" s="96"/>
      <c r="W65" s="96"/>
      <c r="X65" s="97">
        <f t="shared" si="7"/>
        <v>0</v>
      </c>
      <c r="Y65" s="229"/>
      <c r="Z65" s="210"/>
      <c r="AA65" s="105">
        <f t="shared" si="8"/>
        <v>0</v>
      </c>
      <c r="AB65" s="97">
        <f t="shared" si="9"/>
        <v>0</v>
      </c>
      <c r="AC65" s="97">
        <f t="shared" si="10"/>
        <v>0</v>
      </c>
      <c r="AD65" s="97">
        <f t="shared" si="11"/>
        <v>0</v>
      </c>
      <c r="AE65" s="106">
        <f t="shared" si="12"/>
        <v>0</v>
      </c>
      <c r="AF65" s="97">
        <f t="shared" si="13"/>
        <v>0</v>
      </c>
      <c r="AG65" s="97">
        <f t="shared" si="14"/>
        <v>0</v>
      </c>
      <c r="AH65" s="97">
        <f t="shared" si="15"/>
        <v>0</v>
      </c>
      <c r="AI65" s="97">
        <f t="shared" si="16"/>
        <v>0</v>
      </c>
      <c r="AJ65" s="106">
        <f t="shared" si="17"/>
        <v>0</v>
      </c>
      <c r="AK65" s="97">
        <f t="shared" si="18"/>
        <v>0</v>
      </c>
      <c r="AL65" s="97">
        <f t="shared" si="19"/>
        <v>0</v>
      </c>
      <c r="AM65" s="97">
        <f t="shared" si="20"/>
        <v>0</v>
      </c>
      <c r="AN65" s="97">
        <f t="shared" si="21"/>
        <v>0</v>
      </c>
      <c r="AO65" s="106">
        <f t="shared" si="22"/>
        <v>0</v>
      </c>
    </row>
    <row r="66" spans="2:41" x14ac:dyDescent="0.25">
      <c r="B66" s="175"/>
      <c r="C66" s="176"/>
      <c r="D66" s="177"/>
      <c r="E66" s="178"/>
      <c r="F66" s="151"/>
      <c r="G66" s="176"/>
      <c r="H66" s="177"/>
      <c r="I66" s="177"/>
      <c r="J66" s="192"/>
      <c r="K66" s="112"/>
      <c r="L66" s="94"/>
      <c r="M66" s="94"/>
      <c r="N66" s="94"/>
      <c r="O66" s="92"/>
      <c r="P66" s="112"/>
      <c r="Q66" s="94"/>
      <c r="R66" s="94"/>
      <c r="S66" s="94"/>
      <c r="T66" s="92"/>
      <c r="U66" s="93"/>
      <c r="V66" s="96"/>
      <c r="W66" s="96"/>
      <c r="X66" s="97">
        <f t="shared" si="7"/>
        <v>0</v>
      </c>
      <c r="Y66" s="229"/>
      <c r="Z66" s="210"/>
      <c r="AA66" s="105">
        <f t="shared" si="8"/>
        <v>0</v>
      </c>
      <c r="AB66" s="97">
        <f t="shared" si="9"/>
        <v>0</v>
      </c>
      <c r="AC66" s="97">
        <f t="shared" si="10"/>
        <v>0</v>
      </c>
      <c r="AD66" s="97">
        <f t="shared" si="11"/>
        <v>0</v>
      </c>
      <c r="AE66" s="106">
        <f t="shared" si="12"/>
        <v>0</v>
      </c>
      <c r="AF66" s="97">
        <f t="shared" si="13"/>
        <v>0</v>
      </c>
      <c r="AG66" s="97">
        <f t="shared" si="14"/>
        <v>0</v>
      </c>
      <c r="AH66" s="97">
        <f t="shared" si="15"/>
        <v>0</v>
      </c>
      <c r="AI66" s="97">
        <f t="shared" si="16"/>
        <v>0</v>
      </c>
      <c r="AJ66" s="106">
        <f t="shared" si="17"/>
        <v>0</v>
      </c>
      <c r="AK66" s="97">
        <f t="shared" si="18"/>
        <v>0</v>
      </c>
      <c r="AL66" s="97">
        <f t="shared" si="19"/>
        <v>0</v>
      </c>
      <c r="AM66" s="97">
        <f t="shared" si="20"/>
        <v>0</v>
      </c>
      <c r="AN66" s="97">
        <f t="shared" si="21"/>
        <v>0</v>
      </c>
      <c r="AO66" s="106">
        <f t="shared" si="22"/>
        <v>0</v>
      </c>
    </row>
    <row r="67" spans="2:41" x14ac:dyDescent="0.25">
      <c r="B67" s="175"/>
      <c r="C67" s="176"/>
      <c r="D67" s="177"/>
      <c r="E67" s="178"/>
      <c r="F67" s="151"/>
      <c r="G67" s="176"/>
      <c r="H67" s="177"/>
      <c r="I67" s="177"/>
      <c r="J67" s="192"/>
      <c r="K67" s="112"/>
      <c r="L67" s="94"/>
      <c r="M67" s="94"/>
      <c r="N67" s="94"/>
      <c r="O67" s="92"/>
      <c r="P67" s="112"/>
      <c r="Q67" s="94"/>
      <c r="R67" s="94"/>
      <c r="S67" s="94"/>
      <c r="T67" s="92"/>
      <c r="U67" s="93"/>
      <c r="V67" s="96"/>
      <c r="W67" s="96"/>
      <c r="X67" s="97">
        <f t="shared" si="7"/>
        <v>0</v>
      </c>
      <c r="Y67" s="229"/>
      <c r="Z67" s="210"/>
      <c r="AA67" s="105">
        <f t="shared" si="8"/>
        <v>0</v>
      </c>
      <c r="AB67" s="97">
        <f t="shared" si="9"/>
        <v>0</v>
      </c>
      <c r="AC67" s="97">
        <f t="shared" si="10"/>
        <v>0</v>
      </c>
      <c r="AD67" s="97">
        <f t="shared" si="11"/>
        <v>0</v>
      </c>
      <c r="AE67" s="106">
        <f t="shared" si="12"/>
        <v>0</v>
      </c>
      <c r="AF67" s="97">
        <f t="shared" si="13"/>
        <v>0</v>
      </c>
      <c r="AG67" s="97">
        <f t="shared" si="14"/>
        <v>0</v>
      </c>
      <c r="AH67" s="97">
        <f t="shared" si="15"/>
        <v>0</v>
      </c>
      <c r="AI67" s="97">
        <f t="shared" si="16"/>
        <v>0</v>
      </c>
      <c r="AJ67" s="106">
        <f t="shared" si="17"/>
        <v>0</v>
      </c>
      <c r="AK67" s="97">
        <f t="shared" si="18"/>
        <v>0</v>
      </c>
      <c r="AL67" s="97">
        <f t="shared" si="19"/>
        <v>0</v>
      </c>
      <c r="AM67" s="97">
        <f t="shared" si="20"/>
        <v>0</v>
      </c>
      <c r="AN67" s="97">
        <f t="shared" si="21"/>
        <v>0</v>
      </c>
      <c r="AO67" s="106">
        <f t="shared" si="22"/>
        <v>0</v>
      </c>
    </row>
    <row r="68" spans="2:41" x14ac:dyDescent="0.25">
      <c r="B68" s="180"/>
      <c r="C68" s="176"/>
      <c r="D68" s="177"/>
      <c r="E68" s="178"/>
      <c r="F68" s="181"/>
      <c r="G68" s="176"/>
      <c r="H68" s="177"/>
      <c r="I68" s="177"/>
      <c r="J68" s="192"/>
      <c r="K68" s="112"/>
      <c r="L68" s="94"/>
      <c r="M68" s="94"/>
      <c r="N68" s="94"/>
      <c r="O68" s="92"/>
      <c r="P68" s="112"/>
      <c r="Q68" s="94"/>
      <c r="R68" s="94"/>
      <c r="S68" s="94"/>
      <c r="T68" s="92"/>
      <c r="U68" s="93"/>
      <c r="V68" s="95"/>
      <c r="W68" s="96"/>
      <c r="X68" s="97">
        <f t="shared" si="7"/>
        <v>0</v>
      </c>
      <c r="Y68" s="229"/>
      <c r="Z68" s="210"/>
      <c r="AA68" s="105">
        <f t="shared" si="8"/>
        <v>0</v>
      </c>
      <c r="AB68" s="97">
        <f t="shared" si="9"/>
        <v>0</v>
      </c>
      <c r="AC68" s="97">
        <f t="shared" si="10"/>
        <v>0</v>
      </c>
      <c r="AD68" s="97">
        <f t="shared" si="11"/>
        <v>0</v>
      </c>
      <c r="AE68" s="106">
        <f t="shared" si="12"/>
        <v>0</v>
      </c>
      <c r="AF68" s="97">
        <f t="shared" si="13"/>
        <v>0</v>
      </c>
      <c r="AG68" s="97">
        <f t="shared" si="14"/>
        <v>0</v>
      </c>
      <c r="AH68" s="97">
        <f t="shared" si="15"/>
        <v>0</v>
      </c>
      <c r="AI68" s="97">
        <f t="shared" si="16"/>
        <v>0</v>
      </c>
      <c r="AJ68" s="106">
        <f t="shared" si="17"/>
        <v>0</v>
      </c>
      <c r="AK68" s="97">
        <f t="shared" si="18"/>
        <v>0</v>
      </c>
      <c r="AL68" s="97">
        <f t="shared" si="19"/>
        <v>0</v>
      </c>
      <c r="AM68" s="97">
        <f t="shared" si="20"/>
        <v>0</v>
      </c>
      <c r="AN68" s="97">
        <f t="shared" si="21"/>
        <v>0</v>
      </c>
      <c r="AO68" s="106">
        <f t="shared" si="22"/>
        <v>0</v>
      </c>
    </row>
    <row r="69" spans="2:41" x14ac:dyDescent="0.25">
      <c r="B69" s="175"/>
      <c r="C69" s="176"/>
      <c r="D69" s="177"/>
      <c r="E69" s="178"/>
      <c r="F69" s="151"/>
      <c r="G69" s="176"/>
      <c r="H69" s="177"/>
      <c r="I69" s="177"/>
      <c r="J69" s="192"/>
      <c r="K69" s="112"/>
      <c r="L69" s="94"/>
      <c r="M69" s="94"/>
      <c r="N69" s="94"/>
      <c r="O69" s="92"/>
      <c r="P69" s="112"/>
      <c r="Q69" s="94"/>
      <c r="R69" s="94"/>
      <c r="S69" s="94"/>
      <c r="T69" s="92"/>
      <c r="U69" s="93"/>
      <c r="V69" s="96"/>
      <c r="W69" s="96"/>
      <c r="X69" s="97">
        <f t="shared" si="7"/>
        <v>0</v>
      </c>
      <c r="Y69" s="229"/>
      <c r="Z69" s="210"/>
      <c r="AA69" s="105">
        <f t="shared" si="8"/>
        <v>0</v>
      </c>
      <c r="AB69" s="97">
        <f t="shared" si="9"/>
        <v>0</v>
      </c>
      <c r="AC69" s="97">
        <f t="shared" si="10"/>
        <v>0</v>
      </c>
      <c r="AD69" s="97">
        <f t="shared" si="11"/>
        <v>0</v>
      </c>
      <c r="AE69" s="106">
        <f t="shared" si="12"/>
        <v>0</v>
      </c>
      <c r="AF69" s="97">
        <f t="shared" si="13"/>
        <v>0</v>
      </c>
      <c r="AG69" s="97">
        <f t="shared" si="14"/>
        <v>0</v>
      </c>
      <c r="AH69" s="97">
        <f t="shared" si="15"/>
        <v>0</v>
      </c>
      <c r="AI69" s="97">
        <f t="shared" si="16"/>
        <v>0</v>
      </c>
      <c r="AJ69" s="106">
        <f t="shared" si="17"/>
        <v>0</v>
      </c>
      <c r="AK69" s="97">
        <f t="shared" si="18"/>
        <v>0</v>
      </c>
      <c r="AL69" s="97">
        <f t="shared" si="19"/>
        <v>0</v>
      </c>
      <c r="AM69" s="97">
        <f t="shared" si="20"/>
        <v>0</v>
      </c>
      <c r="AN69" s="97">
        <f t="shared" si="21"/>
        <v>0</v>
      </c>
      <c r="AO69" s="106">
        <f t="shared" si="22"/>
        <v>0</v>
      </c>
    </row>
    <row r="70" spans="2:41" x14ac:dyDescent="0.25">
      <c r="B70" s="175"/>
      <c r="C70" s="176"/>
      <c r="D70" s="177"/>
      <c r="E70" s="178"/>
      <c r="F70" s="151"/>
      <c r="G70" s="176"/>
      <c r="H70" s="177"/>
      <c r="I70" s="177"/>
      <c r="J70" s="192"/>
      <c r="K70" s="112"/>
      <c r="L70" s="94"/>
      <c r="M70" s="94"/>
      <c r="N70" s="94"/>
      <c r="O70" s="92"/>
      <c r="P70" s="112"/>
      <c r="Q70" s="94"/>
      <c r="R70" s="94"/>
      <c r="S70" s="94"/>
      <c r="T70" s="92"/>
      <c r="U70" s="93"/>
      <c r="V70" s="96"/>
      <c r="W70" s="96"/>
      <c r="X70" s="97">
        <f t="shared" si="7"/>
        <v>0</v>
      </c>
      <c r="Y70" s="229"/>
      <c r="Z70" s="210"/>
      <c r="AA70" s="105">
        <f t="shared" si="8"/>
        <v>0</v>
      </c>
      <c r="AB70" s="97">
        <f t="shared" si="9"/>
        <v>0</v>
      </c>
      <c r="AC70" s="97">
        <f t="shared" si="10"/>
        <v>0</v>
      </c>
      <c r="AD70" s="97">
        <f t="shared" si="11"/>
        <v>0</v>
      </c>
      <c r="AE70" s="106">
        <f t="shared" si="12"/>
        <v>0</v>
      </c>
      <c r="AF70" s="97">
        <f t="shared" si="13"/>
        <v>0</v>
      </c>
      <c r="AG70" s="97">
        <f t="shared" si="14"/>
        <v>0</v>
      </c>
      <c r="AH70" s="97">
        <f t="shared" si="15"/>
        <v>0</v>
      </c>
      <c r="AI70" s="97">
        <f t="shared" si="16"/>
        <v>0</v>
      </c>
      <c r="AJ70" s="106">
        <f t="shared" si="17"/>
        <v>0</v>
      </c>
      <c r="AK70" s="97">
        <f t="shared" si="18"/>
        <v>0</v>
      </c>
      <c r="AL70" s="97">
        <f t="shared" si="19"/>
        <v>0</v>
      </c>
      <c r="AM70" s="97">
        <f t="shared" si="20"/>
        <v>0</v>
      </c>
      <c r="AN70" s="97">
        <f t="shared" si="21"/>
        <v>0</v>
      </c>
      <c r="AO70" s="106">
        <f t="shared" si="22"/>
        <v>0</v>
      </c>
    </row>
    <row r="71" spans="2:41" x14ac:dyDescent="0.25">
      <c r="B71" s="175"/>
      <c r="C71" s="176"/>
      <c r="D71" s="177"/>
      <c r="E71" s="178"/>
      <c r="F71" s="151"/>
      <c r="G71" s="176"/>
      <c r="H71" s="177"/>
      <c r="I71" s="177"/>
      <c r="J71" s="192"/>
      <c r="K71" s="112"/>
      <c r="L71" s="94"/>
      <c r="M71" s="94"/>
      <c r="N71" s="94"/>
      <c r="O71" s="92"/>
      <c r="P71" s="112"/>
      <c r="Q71" s="94"/>
      <c r="R71" s="94"/>
      <c r="S71" s="94"/>
      <c r="T71" s="92"/>
      <c r="U71" s="93"/>
      <c r="V71" s="96"/>
      <c r="W71" s="96"/>
      <c r="X71" s="97">
        <f t="shared" ref="X71:X72" si="35">V71+W71</f>
        <v>0</v>
      </c>
      <c r="Y71" s="229"/>
      <c r="Z71" s="210"/>
      <c r="AA71" s="105">
        <f t="shared" ref="AA71:AA72" si="36">IF($K71&lt;1,0,(($K71+$P71)*$J71)+$U71+$X71)</f>
        <v>0</v>
      </c>
      <c r="AB71" s="97">
        <f t="shared" ref="AB71:AB72" si="37">IF($L71&lt;1,0,(($L71+$Q71)*$J71)+$U71+$X71)</f>
        <v>0</v>
      </c>
      <c r="AC71" s="97">
        <f t="shared" ref="AC71:AC72" si="38">IF($M71&lt;1,0,(($M71+$R71)*$J71)+$U71+$X71)</f>
        <v>0</v>
      </c>
      <c r="AD71" s="97">
        <f t="shared" ref="AD71:AD72" si="39">IF($N71&lt;1,0,(($N71+$S71)*$J71)+$U71+$X71)</f>
        <v>0</v>
      </c>
      <c r="AE71" s="106">
        <f t="shared" ref="AE71:AE72" si="40">IF($O71&lt;1,0,(($O71+$T71)*$J71)+$U71+$X71)</f>
        <v>0</v>
      </c>
      <c r="AF71" s="97">
        <f t="shared" ref="AF71:AF72" si="41">IF($K71&lt;1,0,(($K71+$P71)*$J71)+$U71+$V71)</f>
        <v>0</v>
      </c>
      <c r="AG71" s="97">
        <f t="shared" ref="AG71:AG72" si="42">IF($L71&lt;1,0,(($L71+$Q71)*$J71)+$U71+$V71)</f>
        <v>0</v>
      </c>
      <c r="AH71" s="97">
        <f t="shared" ref="AH71:AH72" si="43">IF($M71&lt;1,0,(($M71+$R71)*$J71)+$U71+$V71)</f>
        <v>0</v>
      </c>
      <c r="AI71" s="97">
        <f t="shared" ref="AI71:AI72" si="44">IF($N71&lt;1,0,(($N71+$S71)*$J71)+$U71+$V71)</f>
        <v>0</v>
      </c>
      <c r="AJ71" s="106">
        <f t="shared" ref="AJ71:AJ72" si="45">IF($O71&lt;1,0,(($O71+$T71)*$J71)+$U71+$V71)</f>
        <v>0</v>
      </c>
      <c r="AK71" s="97">
        <f t="shared" ref="AK71:AK72" si="46">AA71-AF71</f>
        <v>0</v>
      </c>
      <c r="AL71" s="97">
        <f t="shared" ref="AL71:AL72" si="47">AB71-AG71</f>
        <v>0</v>
      </c>
      <c r="AM71" s="97">
        <f t="shared" ref="AM71:AM72" si="48">AC71-AH71</f>
        <v>0</v>
      </c>
      <c r="AN71" s="97">
        <f t="shared" ref="AN71:AN72" si="49">AD71-AI71</f>
        <v>0</v>
      </c>
      <c r="AO71" s="106">
        <f t="shared" ref="AO71:AO72" si="50">AE71-AJ71</f>
        <v>0</v>
      </c>
    </row>
    <row r="72" spans="2:41" ht="15.75" thickBot="1" x14ac:dyDescent="0.3">
      <c r="B72" s="182"/>
      <c r="C72" s="183"/>
      <c r="D72" s="184"/>
      <c r="E72" s="185"/>
      <c r="F72" s="186"/>
      <c r="G72" s="183"/>
      <c r="H72" s="184"/>
      <c r="I72" s="184"/>
      <c r="J72" s="193"/>
      <c r="K72" s="113"/>
      <c r="L72" s="100"/>
      <c r="M72" s="100"/>
      <c r="N72" s="100"/>
      <c r="O72" s="98"/>
      <c r="P72" s="113"/>
      <c r="Q72" s="100"/>
      <c r="R72" s="100"/>
      <c r="S72" s="100"/>
      <c r="T72" s="98"/>
      <c r="U72" s="99"/>
      <c r="V72" s="101"/>
      <c r="W72" s="101"/>
      <c r="X72" s="102">
        <f t="shared" si="35"/>
        <v>0</v>
      </c>
      <c r="Y72" s="230"/>
      <c r="Z72" s="211"/>
      <c r="AA72" s="107">
        <f t="shared" si="36"/>
        <v>0</v>
      </c>
      <c r="AB72" s="102">
        <f t="shared" si="37"/>
        <v>0</v>
      </c>
      <c r="AC72" s="102">
        <f t="shared" si="38"/>
        <v>0</v>
      </c>
      <c r="AD72" s="102">
        <f t="shared" si="39"/>
        <v>0</v>
      </c>
      <c r="AE72" s="108">
        <f t="shared" si="40"/>
        <v>0</v>
      </c>
      <c r="AF72" s="102">
        <f t="shared" si="41"/>
        <v>0</v>
      </c>
      <c r="AG72" s="102">
        <f t="shared" si="42"/>
        <v>0</v>
      </c>
      <c r="AH72" s="102">
        <f t="shared" si="43"/>
        <v>0</v>
      </c>
      <c r="AI72" s="102">
        <f t="shared" si="44"/>
        <v>0</v>
      </c>
      <c r="AJ72" s="108">
        <f t="shared" si="45"/>
        <v>0</v>
      </c>
      <c r="AK72" s="102">
        <f t="shared" si="46"/>
        <v>0</v>
      </c>
      <c r="AL72" s="102">
        <f t="shared" si="47"/>
        <v>0</v>
      </c>
      <c r="AM72" s="102">
        <f t="shared" si="48"/>
        <v>0</v>
      </c>
      <c r="AN72" s="102">
        <f t="shared" si="49"/>
        <v>0</v>
      </c>
      <c r="AO72" s="108">
        <f t="shared" si="50"/>
        <v>0</v>
      </c>
    </row>
    <row r="74" spans="2:41" x14ac:dyDescent="0.25">
      <c r="B74" s="124" t="s">
        <v>295</v>
      </c>
      <c r="C74" s="124"/>
      <c r="D74" s="336"/>
      <c r="H74" s="357"/>
      <c r="I74" s="383"/>
      <c r="J74" s="383"/>
      <c r="K74" s="383"/>
    </row>
    <row r="75" spans="2:41" x14ac:dyDescent="0.25">
      <c r="B75" s="124" t="s">
        <v>287</v>
      </c>
      <c r="C75" s="124"/>
      <c r="D75" s="336"/>
      <c r="H75" s="357"/>
      <c r="I75" s="383"/>
      <c r="J75" s="383"/>
      <c r="K75" s="383"/>
    </row>
    <row r="76" spans="2:41" x14ac:dyDescent="0.25">
      <c r="B76" s="124" t="s">
        <v>288</v>
      </c>
      <c r="C76" s="124"/>
      <c r="D76" s="336"/>
      <c r="H76" s="357"/>
      <c r="I76" s="383"/>
      <c r="J76" s="383"/>
      <c r="K76" s="383"/>
    </row>
  </sheetData>
  <sheetProtection formatCells="0" formatRows="0" insertColumns="0" insertRows="0" insertHyperlinks="0" sort="0" pivotTables="0"/>
  <mergeCells count="10">
    <mergeCell ref="U16:Z16"/>
    <mergeCell ref="AA16:AE16"/>
    <mergeCell ref="AF16:AJ16"/>
    <mergeCell ref="AK16:AO16"/>
    <mergeCell ref="B16:I16"/>
    <mergeCell ref="P14:T14"/>
    <mergeCell ref="P13:T13"/>
    <mergeCell ref="P15:T15"/>
    <mergeCell ref="C17:E17"/>
    <mergeCell ref="G17:I17"/>
  </mergeCells>
  <conditionalFormatting sqref="C11:C13">
    <cfRule type="containsBlanks" dxfId="13" priority="2">
      <formula>LEN(TRIM(C11))=0</formula>
    </cfRule>
  </conditionalFormatting>
  <conditionalFormatting sqref="Y18:Y72">
    <cfRule type="cellIs" dxfId="12"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2" sqref="B2"/>
    </sheetView>
  </sheetViews>
  <sheetFormatPr defaultColWidth="8.85546875" defaultRowHeight="15" x14ac:dyDescent="0.25"/>
  <cols>
    <col min="1" max="1" width="0.7109375" style="58" customWidth="1"/>
    <col min="2" max="2" width="11.85546875" style="58" customWidth="1"/>
    <col min="3" max="3" width="18" style="58" customWidth="1"/>
    <col min="4" max="12" width="12.85546875" style="58" customWidth="1"/>
    <col min="13" max="16384" width="8.85546875" style="58"/>
  </cols>
  <sheetData>
    <row r="1" spans="2:14" ht="22.5" x14ac:dyDescent="0.25">
      <c r="B1" s="59" t="s">
        <v>72</v>
      </c>
      <c r="C1" s="60"/>
    </row>
    <row r="2" spans="2:14" x14ac:dyDescent="0.25">
      <c r="B2" s="123"/>
      <c r="C2" s="63"/>
    </row>
    <row r="3" spans="2:14" s="89" customFormat="1" ht="13.9" customHeight="1" x14ac:dyDescent="0.25">
      <c r="B3" s="63" t="s">
        <v>73</v>
      </c>
      <c r="C3" s="63"/>
      <c r="D3" s="63"/>
      <c r="E3" s="63"/>
      <c r="F3" s="63"/>
    </row>
    <row r="4" spans="2:14" s="89" customFormat="1" ht="14.45" customHeight="1" x14ac:dyDescent="0.25">
      <c r="B4" s="89" t="s">
        <v>74</v>
      </c>
      <c r="C4" s="63"/>
      <c r="D4" s="63"/>
      <c r="E4" s="63"/>
      <c r="F4" s="63"/>
    </row>
    <row r="5" spans="2:14" s="89" customFormat="1" ht="14.45" customHeight="1" x14ac:dyDescent="0.25">
      <c r="B5" s="117" t="s">
        <v>75</v>
      </c>
      <c r="C5" s="63"/>
      <c r="D5" s="63"/>
      <c r="E5" s="63"/>
      <c r="F5" s="63"/>
    </row>
    <row r="6" spans="2:14" ht="14.45" customHeight="1" x14ac:dyDescent="0.25">
      <c r="B6" s="62"/>
      <c r="C6" s="61"/>
      <c r="D6" s="61"/>
      <c r="E6" s="61"/>
      <c r="F6" s="61"/>
      <c r="K6" s="62"/>
      <c r="L6" s="62"/>
    </row>
    <row r="7" spans="2:14" ht="14.45" customHeight="1" x14ac:dyDescent="0.25">
      <c r="B7" s="63" t="s">
        <v>124</v>
      </c>
      <c r="C7" s="87"/>
      <c r="D7" s="88"/>
      <c r="E7" s="88"/>
      <c r="F7" s="154"/>
      <c r="H7" s="20" t="s">
        <v>3</v>
      </c>
      <c r="I7" s="137"/>
      <c r="J7" s="83"/>
      <c r="K7" s="84"/>
      <c r="L7" s="84"/>
      <c r="M7" s="83"/>
    </row>
    <row r="8" spans="2:14" x14ac:dyDescent="0.25">
      <c r="B8" s="63" t="s">
        <v>76</v>
      </c>
      <c r="C8" s="90"/>
      <c r="D8" s="91"/>
      <c r="E8" s="91"/>
      <c r="F8" s="136"/>
      <c r="H8" s="124" t="s">
        <v>77</v>
      </c>
      <c r="I8" s="138"/>
      <c r="J8" s="153"/>
      <c r="K8" s="153"/>
      <c r="L8" s="153"/>
      <c r="M8" s="153"/>
    </row>
    <row r="9" spans="2:14" x14ac:dyDescent="0.25">
      <c r="B9" s="63" t="s">
        <v>78</v>
      </c>
      <c r="C9" s="90" t="s">
        <v>79</v>
      </c>
      <c r="D9" s="91"/>
      <c r="E9" s="91"/>
      <c r="F9" s="136"/>
      <c r="H9" s="124" t="s">
        <v>80</v>
      </c>
      <c r="I9" s="138"/>
      <c r="J9" s="136"/>
      <c r="K9" s="136"/>
      <c r="L9" s="136"/>
      <c r="M9" s="136"/>
    </row>
    <row r="10" spans="2:14" ht="15.75" thickBot="1" x14ac:dyDescent="0.3">
      <c r="B10" s="64"/>
      <c r="C10" s="65"/>
      <c r="D10" s="65"/>
      <c r="E10" s="65"/>
      <c r="F10" s="65"/>
      <c r="G10" s="65"/>
      <c r="H10" s="65"/>
      <c r="I10" s="65"/>
      <c r="J10" s="65"/>
      <c r="K10" s="65"/>
      <c r="L10" s="65"/>
      <c r="M10" s="65"/>
    </row>
    <row r="11" spans="2:14" s="326" customFormat="1" ht="24" customHeight="1" x14ac:dyDescent="0.3">
      <c r="B11" s="325" t="s">
        <v>81</v>
      </c>
      <c r="C11" s="326" t="s">
        <v>282</v>
      </c>
      <c r="M11" s="327"/>
      <c r="N11" s="327"/>
    </row>
    <row r="13" spans="2:14" s="121" customFormat="1" ht="23.25" customHeight="1" x14ac:dyDescent="0.25">
      <c r="C13" s="164" t="s">
        <v>82</v>
      </c>
      <c r="D13" s="165"/>
      <c r="E13" s="165"/>
      <c r="F13" s="165"/>
      <c r="G13" s="165"/>
      <c r="H13" s="165"/>
      <c r="I13" s="165"/>
      <c r="J13" s="165"/>
      <c r="K13" s="165"/>
      <c r="L13" s="165"/>
      <c r="M13" s="166"/>
    </row>
    <row r="14" spans="2:14" ht="51" x14ac:dyDescent="0.25">
      <c r="C14" s="116" t="s">
        <v>83</v>
      </c>
      <c r="D14" s="490" t="s">
        <v>84</v>
      </c>
      <c r="E14" s="490"/>
      <c r="F14" s="490"/>
      <c r="G14" s="116" t="s">
        <v>60</v>
      </c>
      <c r="H14" s="116" t="s">
        <v>61</v>
      </c>
      <c r="I14" s="116" t="s">
        <v>62</v>
      </c>
      <c r="J14" s="116" t="s">
        <v>63</v>
      </c>
      <c r="K14" s="491" t="s">
        <v>85</v>
      </c>
      <c r="L14" s="492"/>
      <c r="M14" s="493"/>
    </row>
    <row r="15" spans="2:14" x14ac:dyDescent="0.25">
      <c r="C15" s="76"/>
      <c r="D15" s="74"/>
      <c r="E15" s="75"/>
      <c r="F15" s="77"/>
      <c r="G15" s="78"/>
      <c r="H15" s="79"/>
      <c r="I15" s="80">
        <f>G15+H15</f>
        <v>0</v>
      </c>
      <c r="J15" s="81"/>
      <c r="K15" s="487"/>
      <c r="L15" s="488"/>
      <c r="M15" s="489"/>
    </row>
    <row r="16" spans="2:14" x14ac:dyDescent="0.25">
      <c r="C16" s="72"/>
      <c r="D16" s="119"/>
      <c r="E16" s="119"/>
      <c r="F16" s="119"/>
      <c r="G16" s="156"/>
      <c r="H16" s="156"/>
      <c r="I16" s="157"/>
      <c r="J16" s="158"/>
      <c r="K16" s="159"/>
      <c r="L16" s="159"/>
      <c r="M16" s="159"/>
    </row>
    <row r="17" spans="3:16" ht="23.25" customHeight="1" x14ac:dyDescent="0.25">
      <c r="C17" s="164" t="s">
        <v>283</v>
      </c>
      <c r="D17" s="165"/>
      <c r="E17" s="165"/>
      <c r="F17" s="165"/>
      <c r="G17" s="165"/>
      <c r="H17" s="165"/>
      <c r="I17" s="165"/>
      <c r="J17" s="165"/>
      <c r="K17" s="165"/>
      <c r="L17" s="165"/>
      <c r="M17" s="166"/>
    </row>
    <row r="18" spans="3:16" s="66" customFormat="1" ht="25.5" x14ac:dyDescent="0.25">
      <c r="C18" s="67" t="s">
        <v>86</v>
      </c>
      <c r="D18" s="67" t="s">
        <v>87</v>
      </c>
      <c r="E18" s="67" t="s">
        <v>88</v>
      </c>
      <c r="F18" s="67" t="s">
        <v>89</v>
      </c>
      <c r="G18" s="67" t="s">
        <v>90</v>
      </c>
      <c r="H18" s="68" t="s">
        <v>26</v>
      </c>
      <c r="I18" s="69"/>
      <c r="J18" s="69"/>
      <c r="K18" s="69"/>
      <c r="L18" s="69"/>
      <c r="M18" s="70"/>
      <c r="N18" s="71"/>
    </row>
    <row r="19" spans="3:16" s="72" customFormat="1" x14ac:dyDescent="0.25">
      <c r="C19" s="130"/>
      <c r="D19" s="73"/>
      <c r="E19" s="73"/>
      <c r="F19" s="73"/>
      <c r="G19" s="73"/>
      <c r="H19" s="74"/>
      <c r="I19" s="75"/>
      <c r="J19" s="75"/>
      <c r="K19" s="75"/>
      <c r="L19" s="75"/>
      <c r="M19" s="27"/>
      <c r="N19" s="58"/>
    </row>
    <row r="20" spans="3:16" s="72" customFormat="1" x14ac:dyDescent="0.25">
      <c r="C20" s="130"/>
      <c r="D20" s="73"/>
      <c r="E20" s="73"/>
      <c r="F20" s="73"/>
      <c r="G20" s="73"/>
      <c r="H20" s="74"/>
      <c r="I20" s="75"/>
      <c r="J20" s="75"/>
      <c r="K20" s="75"/>
      <c r="L20" s="75"/>
      <c r="M20" s="27"/>
      <c r="N20" s="58"/>
    </row>
    <row r="21" spans="3:16" s="72" customFormat="1" x14ac:dyDescent="0.25">
      <c r="C21" s="130"/>
      <c r="D21" s="73"/>
      <c r="E21" s="73"/>
      <c r="F21" s="73"/>
      <c r="G21" s="73"/>
      <c r="H21" s="74"/>
      <c r="I21" s="75"/>
      <c r="J21" s="75"/>
      <c r="K21" s="75"/>
      <c r="L21" s="75"/>
      <c r="M21" s="27"/>
      <c r="N21" s="58"/>
    </row>
    <row r="22" spans="3:16" s="72" customFormat="1" x14ac:dyDescent="0.25">
      <c r="C22" s="130"/>
      <c r="D22" s="73"/>
      <c r="E22" s="73"/>
      <c r="F22" s="73"/>
      <c r="G22" s="73"/>
      <c r="H22" s="74"/>
      <c r="I22" s="75"/>
      <c r="J22" s="75"/>
      <c r="K22" s="75"/>
      <c r="L22" s="75"/>
      <c r="M22" s="27"/>
      <c r="N22" s="58"/>
    </row>
    <row r="23" spans="3:16" s="72" customFormat="1" x14ac:dyDescent="0.25">
      <c r="C23" s="130"/>
      <c r="D23" s="73"/>
      <c r="E23" s="73"/>
      <c r="F23" s="73"/>
      <c r="G23" s="73"/>
      <c r="H23" s="74"/>
      <c r="I23" s="75"/>
      <c r="J23" s="75"/>
      <c r="K23" s="75"/>
      <c r="L23" s="75"/>
      <c r="M23" s="27"/>
      <c r="N23" s="58"/>
    </row>
    <row r="24" spans="3:16" s="72" customFormat="1" x14ac:dyDescent="0.25">
      <c r="C24" s="130"/>
      <c r="D24" s="73"/>
      <c r="E24" s="73"/>
      <c r="F24" s="73"/>
      <c r="G24" s="73"/>
      <c r="H24" s="74"/>
      <c r="I24" s="75"/>
      <c r="J24" s="75"/>
      <c r="K24" s="75"/>
      <c r="L24" s="75"/>
      <c r="M24" s="27"/>
      <c r="N24" s="58"/>
    </row>
    <row r="25" spans="3:16" s="72" customFormat="1" x14ac:dyDescent="0.25">
      <c r="C25" s="160"/>
      <c r="D25" s="118"/>
      <c r="E25" s="118"/>
      <c r="F25" s="118"/>
      <c r="G25" s="118"/>
      <c r="H25" s="119"/>
      <c r="I25" s="119"/>
      <c r="J25" s="119"/>
      <c r="K25" s="119"/>
      <c r="L25" s="119"/>
      <c r="M25" s="120"/>
      <c r="N25" s="58"/>
    </row>
    <row r="26" spans="3:16" s="167" customFormat="1" ht="23.45" customHeight="1" x14ac:dyDescent="0.25">
      <c r="C26" s="164" t="s">
        <v>284</v>
      </c>
      <c r="D26" s="165"/>
      <c r="E26" s="165"/>
      <c r="F26" s="165"/>
      <c r="G26" s="165"/>
      <c r="H26" s="165"/>
      <c r="I26" s="165"/>
      <c r="J26" s="165"/>
      <c r="K26" s="165"/>
      <c r="L26" s="165"/>
      <c r="M26" s="166"/>
      <c r="O26" s="66"/>
      <c r="P26" s="66"/>
    </row>
    <row r="27" spans="3:16" s="66" customFormat="1" ht="25.5" x14ac:dyDescent="0.25">
      <c r="C27" s="67" t="s">
        <v>91</v>
      </c>
      <c r="D27" s="67" t="s">
        <v>87</v>
      </c>
      <c r="E27" s="67" t="s">
        <v>88</v>
      </c>
      <c r="F27" s="67" t="s">
        <v>89</v>
      </c>
      <c r="G27" s="67" t="s">
        <v>90</v>
      </c>
      <c r="H27" s="68" t="s">
        <v>26</v>
      </c>
      <c r="I27" s="69"/>
      <c r="J27" s="69"/>
      <c r="K27" s="69"/>
      <c r="L27" s="69"/>
      <c r="M27" s="70"/>
    </row>
    <row r="28" spans="3:16" s="72" customFormat="1" ht="33" customHeight="1" x14ac:dyDescent="0.25">
      <c r="C28" s="172"/>
      <c r="D28" s="73"/>
      <c r="E28" s="73"/>
      <c r="F28" s="73"/>
      <c r="G28" s="73"/>
      <c r="H28" s="74"/>
      <c r="I28" s="75"/>
      <c r="J28" s="75"/>
      <c r="K28" s="75"/>
      <c r="L28" s="75"/>
      <c r="M28" s="27"/>
    </row>
    <row r="29" spans="3:16" s="72" customFormat="1" ht="12.75" x14ac:dyDescent="0.2">
      <c r="C29" s="161"/>
      <c r="D29" s="118"/>
      <c r="E29" s="118"/>
      <c r="F29" s="118"/>
      <c r="G29" s="118"/>
      <c r="H29" s="119"/>
      <c r="I29" s="119"/>
      <c r="J29" s="119"/>
      <c r="K29" s="119"/>
      <c r="L29" s="119"/>
      <c r="M29" s="162"/>
    </row>
    <row r="30" spans="3:16" s="167" customFormat="1" ht="23.45" customHeight="1" x14ac:dyDescent="0.25">
      <c r="C30" s="164" t="s">
        <v>285</v>
      </c>
      <c r="D30" s="165"/>
      <c r="E30" s="165"/>
      <c r="F30" s="165"/>
      <c r="G30" s="165"/>
      <c r="H30" s="165"/>
      <c r="I30" s="165"/>
      <c r="J30" s="165"/>
      <c r="K30" s="165"/>
      <c r="L30" s="165"/>
      <c r="M30" s="166"/>
    </row>
    <row r="31" spans="3:16" s="66" customFormat="1" ht="25.5" x14ac:dyDescent="0.25">
      <c r="C31" s="67" t="s">
        <v>92</v>
      </c>
      <c r="D31" s="67" t="s">
        <v>87</v>
      </c>
      <c r="E31" s="67" t="s">
        <v>88</v>
      </c>
      <c r="F31" s="67" t="s">
        <v>89</v>
      </c>
      <c r="G31" s="67" t="s">
        <v>90</v>
      </c>
      <c r="H31" s="68" t="s">
        <v>26</v>
      </c>
      <c r="I31" s="69"/>
      <c r="J31" s="69"/>
      <c r="K31" s="69"/>
      <c r="L31" s="69"/>
      <c r="M31" s="70"/>
      <c r="O31" s="72"/>
      <c r="P31" s="72"/>
    </row>
    <row r="32" spans="3:16" s="72" customFormat="1" x14ac:dyDescent="0.25">
      <c r="C32" s="130"/>
      <c r="D32" s="73"/>
      <c r="E32" s="73"/>
      <c r="F32" s="73"/>
      <c r="G32" s="73"/>
      <c r="H32" s="74"/>
      <c r="I32" s="75"/>
      <c r="J32" s="75"/>
      <c r="K32" s="75"/>
      <c r="L32" s="75"/>
      <c r="M32" s="27"/>
    </row>
    <row r="33" spans="2:23" s="72" customFormat="1" x14ac:dyDescent="0.25">
      <c r="C33" s="130"/>
      <c r="D33" s="73"/>
      <c r="E33" s="73"/>
      <c r="F33" s="73"/>
      <c r="G33" s="73"/>
      <c r="H33" s="74"/>
      <c r="I33" s="75"/>
      <c r="J33" s="75"/>
      <c r="K33" s="75"/>
      <c r="L33" s="75"/>
      <c r="M33" s="27"/>
    </row>
    <row r="34" spans="2:23" s="72" customFormat="1" x14ac:dyDescent="0.25">
      <c r="C34" s="130"/>
      <c r="D34" s="73"/>
      <c r="E34" s="73"/>
      <c r="F34" s="73"/>
      <c r="G34" s="73"/>
      <c r="H34" s="74"/>
      <c r="I34" s="75"/>
      <c r="J34" s="75"/>
      <c r="K34" s="75"/>
      <c r="L34" s="75"/>
      <c r="M34" s="27"/>
    </row>
    <row r="35" spans="2:23" s="72" customFormat="1" ht="12.75" x14ac:dyDescent="0.25"/>
    <row r="36" spans="2:23" s="72" customFormat="1" ht="13.5" thickBot="1" x14ac:dyDescent="0.3">
      <c r="B36" s="82"/>
      <c r="C36" s="82"/>
      <c r="D36" s="82"/>
      <c r="E36" s="82"/>
      <c r="F36" s="82"/>
      <c r="G36" s="82"/>
      <c r="H36" s="82"/>
      <c r="I36" s="82"/>
      <c r="J36" s="82"/>
      <c r="K36" s="82"/>
      <c r="L36" s="82"/>
      <c r="M36" s="82"/>
    </row>
    <row r="37" spans="2:23" s="328" customFormat="1" ht="24" customHeight="1" x14ac:dyDescent="0.3">
      <c r="B37" s="325" t="s">
        <v>93</v>
      </c>
      <c r="C37" s="326" t="s">
        <v>94</v>
      </c>
      <c r="D37" s="327"/>
      <c r="E37" s="327"/>
      <c r="F37" s="327"/>
      <c r="G37" s="327"/>
    </row>
    <row r="38" spans="2:23" s="122" customFormat="1" x14ac:dyDescent="0.25">
      <c r="B38" s="163"/>
      <c r="C38" s="163"/>
      <c r="D38" s="163"/>
      <c r="E38" s="163"/>
      <c r="F38" s="163"/>
      <c r="G38" s="163"/>
      <c r="H38" s="163"/>
    </row>
    <row r="39" spans="2:23" s="122" customFormat="1" ht="23.25" customHeight="1" x14ac:dyDescent="0.25">
      <c r="C39" s="164" t="s">
        <v>95</v>
      </c>
      <c r="D39" s="165"/>
      <c r="E39" s="165"/>
      <c r="F39" s="165"/>
      <c r="G39" s="165"/>
      <c r="H39" s="165"/>
      <c r="I39" s="165"/>
      <c r="J39" s="165"/>
      <c r="K39" s="165"/>
      <c r="L39" s="165"/>
      <c r="M39" s="166"/>
    </row>
    <row r="40" spans="2:23" ht="51" x14ac:dyDescent="0.25">
      <c r="C40" s="116" t="s">
        <v>83</v>
      </c>
      <c r="D40" s="490" t="s">
        <v>84</v>
      </c>
      <c r="E40" s="490"/>
      <c r="F40" s="490"/>
      <c r="G40" s="116" t="s">
        <v>60</v>
      </c>
      <c r="H40" s="116" t="s">
        <v>61</v>
      </c>
      <c r="I40" s="116" t="s">
        <v>62</v>
      </c>
      <c r="J40" s="116" t="s">
        <v>63</v>
      </c>
      <c r="K40" s="491" t="s">
        <v>85</v>
      </c>
      <c r="L40" s="492"/>
      <c r="M40" s="493"/>
    </row>
    <row r="41" spans="2:23" x14ac:dyDescent="0.25">
      <c r="C41" s="76"/>
      <c r="D41" s="74"/>
      <c r="E41" s="75"/>
      <c r="F41" s="77"/>
      <c r="G41" s="78"/>
      <c r="H41" s="79"/>
      <c r="I41" s="80">
        <v>0</v>
      </c>
      <c r="J41" s="81"/>
      <c r="K41" s="487"/>
      <c r="L41" s="488"/>
      <c r="M41" s="489"/>
    </row>
    <row r="42" spans="2:23" x14ac:dyDescent="0.25">
      <c r="C42" s="57"/>
      <c r="D42" s="74"/>
      <c r="E42" s="75"/>
      <c r="F42" s="77"/>
      <c r="G42" s="79"/>
      <c r="H42" s="79"/>
      <c r="I42" s="80">
        <v>0</v>
      </c>
      <c r="J42" s="81"/>
      <c r="K42" s="487"/>
      <c r="L42" s="488"/>
      <c r="M42" s="489"/>
    </row>
    <row r="43" spans="2:23" x14ac:dyDescent="0.25">
      <c r="C43" s="57"/>
      <c r="D43" s="74"/>
      <c r="E43" s="75"/>
      <c r="F43" s="77"/>
      <c r="G43" s="79"/>
      <c r="H43" s="79"/>
      <c r="I43" s="80">
        <v>0</v>
      </c>
      <c r="J43" s="81"/>
      <c r="K43" s="487"/>
      <c r="L43" s="488"/>
      <c r="M43" s="489"/>
      <c r="W43" s="163"/>
    </row>
    <row r="44" spans="2:23" x14ac:dyDescent="0.25">
      <c r="C44" s="57"/>
      <c r="D44" s="74"/>
      <c r="E44" s="75"/>
      <c r="F44" s="77"/>
      <c r="G44" s="79"/>
      <c r="H44" s="79"/>
      <c r="I44" s="80">
        <v>0</v>
      </c>
      <c r="J44" s="81"/>
      <c r="K44" s="487"/>
      <c r="L44" s="488"/>
      <c r="M44" s="489"/>
    </row>
    <row r="45" spans="2:23" x14ac:dyDescent="0.25">
      <c r="C45" s="57"/>
      <c r="D45" s="74"/>
      <c r="E45" s="75"/>
      <c r="F45" s="77"/>
      <c r="G45" s="79"/>
      <c r="H45" s="79"/>
      <c r="I45" s="80">
        <v>0</v>
      </c>
      <c r="J45" s="81"/>
      <c r="K45" s="487"/>
      <c r="L45" s="488"/>
      <c r="M45" s="489"/>
    </row>
    <row r="46" spans="2:23" x14ac:dyDescent="0.25">
      <c r="C46" s="57"/>
      <c r="D46" s="74"/>
      <c r="E46" s="75"/>
      <c r="F46" s="77"/>
      <c r="G46" s="79"/>
      <c r="H46" s="79"/>
      <c r="I46" s="80">
        <v>0</v>
      </c>
      <c r="J46" s="81"/>
      <c r="K46" s="487"/>
      <c r="L46" s="488"/>
      <c r="M46" s="489"/>
    </row>
    <row r="47" spans="2:23" x14ac:dyDescent="0.25">
      <c r="C47" s="57"/>
      <c r="D47" s="74"/>
      <c r="E47" s="75"/>
      <c r="F47" s="77"/>
      <c r="G47" s="79"/>
      <c r="H47" s="79"/>
      <c r="I47" s="80">
        <v>0</v>
      </c>
      <c r="J47" s="81"/>
      <c r="K47" s="487"/>
      <c r="L47" s="488"/>
      <c r="M47" s="489"/>
    </row>
    <row r="48" spans="2:23" x14ac:dyDescent="0.25">
      <c r="C48" s="57"/>
      <c r="D48" s="74"/>
      <c r="E48" s="75"/>
      <c r="F48" s="77"/>
      <c r="G48" s="79"/>
      <c r="H48" s="79"/>
      <c r="I48" s="80">
        <v>0</v>
      </c>
      <c r="J48" s="81"/>
      <c r="K48" s="487"/>
      <c r="L48" s="488"/>
      <c r="M48" s="489"/>
    </row>
    <row r="49" spans="3:16" x14ac:dyDescent="0.25">
      <c r="C49" s="57"/>
      <c r="D49" s="74"/>
      <c r="E49" s="75"/>
      <c r="F49" s="77"/>
      <c r="G49" s="79"/>
      <c r="H49" s="79"/>
      <c r="I49" s="80">
        <v>0</v>
      </c>
      <c r="J49" s="81"/>
      <c r="K49" s="487"/>
      <c r="L49" s="488"/>
      <c r="M49" s="489"/>
    </row>
    <row r="50" spans="3:16" x14ac:dyDescent="0.25">
      <c r="C50" s="57"/>
      <c r="D50" s="74"/>
      <c r="E50" s="75"/>
      <c r="F50" s="77"/>
      <c r="G50" s="79"/>
      <c r="H50" s="79"/>
      <c r="I50" s="80">
        <v>0</v>
      </c>
      <c r="J50" s="81"/>
      <c r="K50" s="487"/>
      <c r="L50" s="488"/>
      <c r="M50" s="489"/>
    </row>
    <row r="51" spans="3:16" x14ac:dyDescent="0.25">
      <c r="C51" s="72"/>
      <c r="D51" s="119"/>
      <c r="E51" s="119"/>
      <c r="F51" s="119"/>
      <c r="G51" s="156"/>
      <c r="H51" s="156"/>
      <c r="I51" s="157"/>
      <c r="J51" s="158"/>
      <c r="K51" s="159"/>
      <c r="L51" s="159"/>
      <c r="M51" s="159"/>
    </row>
    <row r="52" spans="3:16" ht="23.25" customHeight="1" x14ac:dyDescent="0.25">
      <c r="C52" s="164" t="s">
        <v>96</v>
      </c>
      <c r="D52" s="165"/>
      <c r="E52" s="165"/>
      <c r="F52" s="165"/>
      <c r="G52" s="165"/>
      <c r="H52" s="165"/>
      <c r="I52" s="165"/>
      <c r="J52" s="165"/>
      <c r="K52" s="165"/>
      <c r="L52" s="165"/>
      <c r="M52" s="166"/>
    </row>
    <row r="53" spans="3:16" s="72" customFormat="1" ht="25.5" x14ac:dyDescent="0.25">
      <c r="C53" s="67" t="s">
        <v>97</v>
      </c>
      <c r="D53" s="67" t="s">
        <v>87</v>
      </c>
      <c r="E53" s="67" t="s">
        <v>88</v>
      </c>
      <c r="F53" s="67" t="s">
        <v>89</v>
      </c>
      <c r="G53" s="67" t="s">
        <v>90</v>
      </c>
      <c r="H53" s="68" t="s">
        <v>26</v>
      </c>
      <c r="I53" s="69"/>
      <c r="J53" s="69"/>
      <c r="K53" s="69"/>
      <c r="L53" s="69"/>
      <c r="M53" s="70"/>
    </row>
    <row r="54" spans="3:16" s="72" customFormat="1" x14ac:dyDescent="0.25">
      <c r="C54" s="173"/>
      <c r="D54" s="73"/>
      <c r="E54" s="73"/>
      <c r="F54" s="73"/>
      <c r="G54" s="73"/>
      <c r="H54" s="74"/>
      <c r="I54" s="75"/>
      <c r="J54" s="75"/>
      <c r="K54" s="75"/>
      <c r="L54" s="75"/>
      <c r="M54" s="27"/>
    </row>
    <row r="55" spans="3:16" s="72" customFormat="1" x14ac:dyDescent="0.25">
      <c r="C55" s="173"/>
      <c r="D55" s="73"/>
      <c r="E55" s="73"/>
      <c r="F55" s="73"/>
      <c r="G55" s="73"/>
      <c r="H55" s="74"/>
      <c r="I55" s="75"/>
      <c r="J55" s="75"/>
      <c r="K55" s="75"/>
      <c r="L55" s="75"/>
      <c r="M55" s="27"/>
    </row>
    <row r="56" spans="3:16" s="72" customFormat="1" x14ac:dyDescent="0.25">
      <c r="C56" s="173"/>
      <c r="D56" s="73"/>
      <c r="E56" s="73"/>
      <c r="F56" s="73"/>
      <c r="G56" s="73"/>
      <c r="H56" s="74"/>
      <c r="I56" s="75"/>
      <c r="J56" s="75"/>
      <c r="K56" s="75"/>
      <c r="L56" s="75"/>
      <c r="M56" s="27"/>
    </row>
    <row r="57" spans="3:16" s="72" customFormat="1" x14ac:dyDescent="0.25">
      <c r="C57" s="173"/>
      <c r="D57" s="73"/>
      <c r="E57" s="73"/>
      <c r="F57" s="73"/>
      <c r="G57" s="73"/>
      <c r="H57" s="74"/>
      <c r="I57" s="75"/>
      <c r="J57" s="75"/>
      <c r="K57" s="75"/>
      <c r="L57" s="75"/>
      <c r="M57" s="27"/>
      <c r="N57" s="58"/>
      <c r="O57" s="58"/>
      <c r="P57" s="58"/>
    </row>
    <row r="58" spans="3:16" x14ac:dyDescent="0.25">
      <c r="C58" s="173"/>
      <c r="D58" s="73"/>
      <c r="E58" s="73"/>
      <c r="F58" s="73"/>
      <c r="G58" s="73"/>
      <c r="H58" s="74"/>
      <c r="I58" s="75"/>
      <c r="J58" s="75"/>
      <c r="K58" s="75"/>
      <c r="L58" s="75"/>
      <c r="M58" s="27"/>
    </row>
    <row r="59" spans="3:16" x14ac:dyDescent="0.25">
      <c r="C59" s="173"/>
      <c r="D59" s="73"/>
      <c r="E59" s="73"/>
      <c r="F59" s="73"/>
      <c r="G59" s="73"/>
      <c r="H59" s="74"/>
      <c r="I59" s="75"/>
      <c r="J59" s="75"/>
      <c r="K59" s="75"/>
      <c r="L59" s="75"/>
      <c r="M59" s="27"/>
    </row>
    <row r="60" spans="3:16" x14ac:dyDescent="0.25">
      <c r="C60" s="173"/>
      <c r="D60" s="73"/>
      <c r="E60" s="73"/>
      <c r="F60" s="73"/>
      <c r="G60" s="73"/>
      <c r="H60" s="74"/>
      <c r="I60" s="75"/>
      <c r="J60" s="75"/>
      <c r="K60" s="75"/>
      <c r="L60" s="75"/>
      <c r="M60" s="27"/>
    </row>
    <row r="61" spans="3:16" x14ac:dyDescent="0.25">
      <c r="C61" s="173"/>
      <c r="D61" s="73"/>
      <c r="E61" s="73"/>
      <c r="F61" s="73"/>
      <c r="G61" s="73"/>
      <c r="H61" s="74"/>
      <c r="I61" s="75"/>
      <c r="J61" s="75"/>
      <c r="K61" s="75"/>
      <c r="L61" s="75"/>
      <c r="M61" s="27"/>
    </row>
    <row r="62" spans="3:16" s="122" customFormat="1" x14ac:dyDescent="0.25">
      <c r="C62" s="254" t="s">
        <v>98</v>
      </c>
      <c r="D62" s="61"/>
      <c r="E62" s="61"/>
    </row>
    <row r="63" spans="3:16" s="122" customFormat="1" x14ac:dyDescent="0.25">
      <c r="C63" s="155"/>
      <c r="D63" s="61"/>
      <c r="E63" s="61"/>
    </row>
    <row r="64" spans="3:16" s="122" customFormat="1" ht="23.25" customHeight="1" x14ac:dyDescent="0.25">
      <c r="C64" s="164" t="s">
        <v>99</v>
      </c>
      <c r="D64" s="165"/>
      <c r="E64" s="165"/>
      <c r="F64" s="165"/>
      <c r="G64" s="165"/>
      <c r="H64" s="165"/>
      <c r="I64" s="165"/>
      <c r="J64" s="165"/>
      <c r="K64" s="165"/>
      <c r="L64" s="165"/>
      <c r="M64" s="166"/>
    </row>
    <row r="65" spans="2:19" ht="25.5" x14ac:dyDescent="0.25">
      <c r="C65" s="67" t="s">
        <v>91</v>
      </c>
      <c r="D65" s="67" t="s">
        <v>87</v>
      </c>
      <c r="E65" s="67" t="s">
        <v>88</v>
      </c>
      <c r="F65" s="67" t="s">
        <v>89</v>
      </c>
      <c r="G65" s="67" t="s">
        <v>90</v>
      </c>
      <c r="H65" s="68" t="s">
        <v>26</v>
      </c>
      <c r="I65" s="69"/>
      <c r="J65" s="69"/>
      <c r="K65" s="69"/>
      <c r="L65" s="69"/>
      <c r="M65" s="70"/>
    </row>
    <row r="66" spans="2:19" ht="33" customHeight="1" x14ac:dyDescent="0.25">
      <c r="C66" s="130"/>
      <c r="D66" s="73"/>
      <c r="E66" s="73"/>
      <c r="F66" s="73"/>
      <c r="G66" s="73"/>
      <c r="H66" s="74"/>
      <c r="I66" s="75"/>
      <c r="J66" s="75"/>
      <c r="K66" s="75"/>
      <c r="L66" s="75"/>
      <c r="M66" s="27"/>
    </row>
    <row r="67" spans="2:19" ht="33" customHeight="1" x14ac:dyDescent="0.25">
      <c r="C67" s="130"/>
      <c r="D67" s="73"/>
      <c r="E67" s="73"/>
      <c r="F67" s="73"/>
      <c r="G67" s="73"/>
      <c r="H67" s="74"/>
      <c r="I67" s="75"/>
      <c r="J67" s="75"/>
      <c r="K67" s="75"/>
      <c r="L67" s="75"/>
      <c r="M67" s="27"/>
    </row>
    <row r="68" spans="2:19" ht="33" customHeight="1" x14ac:dyDescent="0.25">
      <c r="C68" s="130"/>
      <c r="D68" s="73"/>
      <c r="E68" s="73"/>
      <c r="F68" s="73"/>
      <c r="G68" s="73"/>
      <c r="H68" s="74"/>
      <c r="I68" s="75"/>
      <c r="J68" s="75"/>
      <c r="K68" s="75"/>
      <c r="L68" s="75"/>
      <c r="M68" s="27"/>
    </row>
    <row r="70" spans="2:19" ht="15.75" thickBot="1" x14ac:dyDescent="0.3">
      <c r="B70" s="82"/>
      <c r="C70" s="82"/>
      <c r="D70" s="82"/>
      <c r="E70" s="82"/>
      <c r="F70" s="82"/>
      <c r="G70" s="82"/>
      <c r="H70" s="82"/>
      <c r="I70" s="82"/>
      <c r="J70" s="82"/>
      <c r="K70" s="82"/>
      <c r="L70" s="82"/>
      <c r="M70" s="82"/>
    </row>
    <row r="71" spans="2:19" s="328" customFormat="1" ht="24" customHeight="1" x14ac:dyDescent="0.3">
      <c r="B71" s="325" t="s">
        <v>100</v>
      </c>
      <c r="C71" s="326" t="s">
        <v>101</v>
      </c>
      <c r="D71" s="327"/>
      <c r="E71" s="327"/>
      <c r="F71" s="327"/>
      <c r="G71" s="327"/>
    </row>
    <row r="73" spans="2:19" ht="25.5" customHeight="1" x14ac:dyDescent="0.25">
      <c r="C73" s="164" t="s">
        <v>102</v>
      </c>
      <c r="D73" s="165"/>
      <c r="E73" s="165"/>
      <c r="F73" s="165"/>
      <c r="G73" s="165"/>
      <c r="H73" s="165"/>
      <c r="I73" s="165"/>
      <c r="J73" s="165"/>
      <c r="K73" s="165"/>
      <c r="L73" s="165"/>
      <c r="M73" s="166"/>
    </row>
    <row r="74" spans="2:19" x14ac:dyDescent="0.25">
      <c r="C74" t="s">
        <v>103</v>
      </c>
      <c r="D74"/>
      <c r="E74"/>
      <c r="F74"/>
      <c r="G74"/>
      <c r="H74" s="169"/>
      <c r="I74" s="171"/>
      <c r="J74"/>
    </row>
    <row r="75" spans="2:19" x14ac:dyDescent="0.25">
      <c r="C75" t="s">
        <v>104</v>
      </c>
      <c r="D75"/>
      <c r="E75"/>
      <c r="F75"/>
      <c r="G75"/>
      <c r="H75" s="170"/>
      <c r="I75" s="138"/>
      <c r="K75" s="134" t="s">
        <v>105</v>
      </c>
      <c r="L75" s="134"/>
      <c r="M75" s="129"/>
    </row>
    <row r="76" spans="2:19" x14ac:dyDescent="0.25">
      <c r="C76" t="s">
        <v>106</v>
      </c>
      <c r="D76"/>
      <c r="E76"/>
      <c r="F76"/>
      <c r="G76"/>
      <c r="H76" s="170"/>
      <c r="I76" s="138"/>
      <c r="K76" s="134" t="s">
        <v>105</v>
      </c>
      <c r="L76" s="134"/>
      <c r="M76" s="129"/>
    </row>
    <row r="78" spans="2:19" ht="25.5" customHeight="1" x14ac:dyDescent="0.25">
      <c r="C78" s="164" t="s">
        <v>107</v>
      </c>
      <c r="D78" s="165"/>
      <c r="E78" s="165"/>
      <c r="F78" s="165"/>
      <c r="G78" s="165"/>
      <c r="H78" s="165"/>
      <c r="I78" s="165"/>
      <c r="J78" s="165"/>
      <c r="K78" s="165"/>
      <c r="L78" s="165"/>
      <c r="M78" s="166"/>
    </row>
    <row r="79" spans="2:19" x14ac:dyDescent="0.25">
      <c r="C79" t="s">
        <v>108</v>
      </c>
      <c r="D79"/>
      <c r="E79"/>
      <c r="F79"/>
      <c r="G79"/>
      <c r="I79" s="133"/>
      <c r="J79" s="2"/>
      <c r="S79" s="19"/>
    </row>
    <row r="80" spans="2:19" x14ac:dyDescent="0.25">
      <c r="C80" t="s">
        <v>109</v>
      </c>
      <c r="D80"/>
      <c r="E80"/>
      <c r="F80"/>
      <c r="G80"/>
      <c r="H80" s="170"/>
      <c r="I80" s="135"/>
      <c r="J80" s="135"/>
      <c r="K80" s="356"/>
      <c r="L80" s="356"/>
      <c r="M80" s="356"/>
    </row>
    <row r="81" spans="3:13" x14ac:dyDescent="0.25">
      <c r="C81"/>
      <c r="D81"/>
      <c r="E81"/>
      <c r="F81"/>
      <c r="G81"/>
      <c r="H81" s="2"/>
      <c r="I81" s="2"/>
      <c r="J81" s="2"/>
      <c r="K81" s="19"/>
      <c r="L81" s="19"/>
      <c r="M81" s="19"/>
    </row>
    <row r="82" spans="3:13" x14ac:dyDescent="0.25">
      <c r="I82" s="19"/>
      <c r="J82" s="19"/>
      <c r="K82" s="19"/>
      <c r="L82" s="19"/>
      <c r="M82" s="19"/>
    </row>
    <row r="83" spans="3:13" x14ac:dyDescent="0.25">
      <c r="I83" s="19"/>
      <c r="J83" s="19"/>
      <c r="K83" s="19"/>
      <c r="L83" s="19"/>
      <c r="M83" s="19"/>
    </row>
    <row r="84" spans="3:13" x14ac:dyDescent="0.25">
      <c r="I84" s="19"/>
      <c r="J84" s="19"/>
      <c r="K84" s="19"/>
      <c r="L84" s="19"/>
      <c r="M84" s="19"/>
    </row>
    <row r="85" spans="3:13" x14ac:dyDescent="0.25">
      <c r="I85" s="19"/>
      <c r="J85" s="19"/>
      <c r="K85" s="19"/>
      <c r="L85" s="19"/>
      <c r="M85" s="19"/>
    </row>
    <row r="86" spans="3:13" x14ac:dyDescent="0.25">
      <c r="I86" s="19"/>
      <c r="J86" s="19"/>
      <c r="K86" s="19"/>
      <c r="L86" s="19"/>
      <c r="M86" s="19"/>
    </row>
  </sheetData>
  <sheetProtection formatCells="0" formatRows="0" insertColumns="0" insertRows="0" insertHyperlinks="0" sort="0" pivotTables="0"/>
  <mergeCells count="15">
    <mergeCell ref="K48:M48"/>
    <mergeCell ref="K49:M49"/>
    <mergeCell ref="K50:M50"/>
    <mergeCell ref="K43:M43"/>
    <mergeCell ref="K45:M45"/>
    <mergeCell ref="K46:M46"/>
    <mergeCell ref="K47:M47"/>
    <mergeCell ref="K41:M41"/>
    <mergeCell ref="K42:M42"/>
    <mergeCell ref="K44:M44"/>
    <mergeCell ref="D14:F14"/>
    <mergeCell ref="K14:M14"/>
    <mergeCell ref="K15:M15"/>
    <mergeCell ref="D40:F40"/>
    <mergeCell ref="K40:M40"/>
  </mergeCells>
  <conditionalFormatting sqref="I7:I9">
    <cfRule type="containsBlanks" dxfId="11" priority="2">
      <formula>LEN(TRIM(I7))=0</formula>
    </cfRule>
  </conditionalFormatting>
  <conditionalFormatting sqref="J15">
    <cfRule type="containsText" dxfId="10"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topLeftCell="A2" zoomScale="90" zoomScaleNormal="90" workbookViewId="0">
      <selection activeCell="A2" sqref="A2"/>
    </sheetView>
  </sheetViews>
  <sheetFormatPr defaultColWidth="8.85546875" defaultRowHeight="15" x14ac:dyDescent="0.25"/>
  <cols>
    <col min="1" max="1" width="0.7109375" style="58" customWidth="1"/>
    <col min="2" max="2" width="17.5703125" style="58" customWidth="1"/>
    <col min="3" max="3" width="17" style="58" customWidth="1"/>
    <col min="4" max="4" width="22.5703125" style="58" customWidth="1"/>
    <col min="5" max="5" width="5.5703125" style="58" customWidth="1"/>
    <col min="6" max="6" width="11.140625" style="58" bestFit="1" customWidth="1"/>
    <col min="7" max="16" width="10.5703125" style="58" customWidth="1"/>
    <col min="17" max="19" width="11.5703125" style="58" customWidth="1"/>
    <col min="20" max="20" width="12.42578125" style="58" customWidth="1"/>
    <col min="21" max="21" width="13.85546875" style="58" bestFit="1" customWidth="1"/>
    <col min="22" max="22" width="21.5703125" style="58" customWidth="1"/>
    <col min="23" max="25" width="11" style="58" customWidth="1"/>
    <col min="26" max="26" width="11" style="18" customWidth="1"/>
    <col min="27" max="31" width="11" style="85" bestFit="1" customWidth="1"/>
    <col min="32" max="36" width="11" style="58" bestFit="1" customWidth="1"/>
    <col min="37" max="41" width="10.85546875" style="58" customWidth="1"/>
    <col min="42" max="16384" width="8.85546875" style="58"/>
  </cols>
  <sheetData>
    <row r="1" spans="1:41" ht="22.5" x14ac:dyDescent="0.25">
      <c r="B1" s="59" t="s">
        <v>31</v>
      </c>
      <c r="C1" s="60"/>
      <c r="K1" s="19"/>
      <c r="L1" s="19"/>
      <c r="M1" s="19"/>
      <c r="N1" s="19"/>
      <c r="O1" s="19"/>
      <c r="P1" s="19"/>
      <c r="Q1" s="19"/>
      <c r="R1" s="19"/>
      <c r="S1" s="19"/>
      <c r="T1" s="19"/>
      <c r="U1" s="19"/>
      <c r="V1" s="19"/>
      <c r="W1" s="19"/>
      <c r="X1" s="19"/>
      <c r="Y1" s="19"/>
      <c r="Z1" s="208"/>
    </row>
    <row r="2" spans="1:41" s="89" customFormat="1" ht="14.45" customHeight="1" x14ac:dyDescent="0.25">
      <c r="B2" s="110"/>
      <c r="C2" s="63"/>
      <c r="D2" s="63"/>
      <c r="E2" s="63"/>
      <c r="F2" s="63"/>
      <c r="K2" s="150"/>
      <c r="L2" s="150"/>
      <c r="M2" s="150"/>
      <c r="N2" s="150"/>
      <c r="O2" s="150"/>
      <c r="P2" s="150"/>
      <c r="Q2" s="150"/>
      <c r="R2" s="150"/>
      <c r="S2" s="150"/>
      <c r="T2" s="150"/>
      <c r="U2" s="150"/>
      <c r="V2" s="150"/>
      <c r="W2" s="150"/>
      <c r="X2" s="150"/>
      <c r="Y2" s="150"/>
      <c r="Z2" s="209"/>
      <c r="AA2" s="111"/>
      <c r="AB2" s="111"/>
      <c r="AC2" s="111"/>
      <c r="AD2" s="111"/>
      <c r="AE2" s="111"/>
    </row>
    <row r="3" spans="1:41" s="89" customFormat="1" ht="13.9" customHeight="1" x14ac:dyDescent="0.25">
      <c r="B3" s="109" t="s">
        <v>35</v>
      </c>
      <c r="C3" s="63"/>
      <c r="D3" s="63"/>
      <c r="E3" s="63"/>
      <c r="F3" s="63"/>
      <c r="K3" s="150"/>
      <c r="L3" s="150"/>
      <c r="M3" s="150"/>
      <c r="N3" s="150"/>
      <c r="O3" s="150"/>
      <c r="P3" s="150"/>
      <c r="Q3" s="150"/>
      <c r="R3" s="150"/>
      <c r="S3" s="150"/>
      <c r="T3" s="150"/>
      <c r="U3" s="150"/>
      <c r="V3" s="150"/>
      <c r="W3" s="150"/>
      <c r="X3" s="150"/>
      <c r="Y3" s="150"/>
      <c r="Z3" s="209"/>
      <c r="AA3" s="111"/>
      <c r="AB3" s="111"/>
      <c r="AC3" s="111"/>
      <c r="AD3" s="111"/>
      <c r="AE3" s="111"/>
    </row>
    <row r="4" spans="1:41" s="89" customFormat="1" ht="14.45" customHeight="1" x14ac:dyDescent="0.25">
      <c r="B4" s="110" t="s">
        <v>36</v>
      </c>
      <c r="C4" s="63"/>
      <c r="D4" s="63"/>
      <c r="E4" s="63"/>
      <c r="F4" s="63"/>
      <c r="K4" s="150"/>
      <c r="L4" s="150"/>
      <c r="M4" s="150"/>
      <c r="N4" s="150"/>
      <c r="O4" s="150"/>
      <c r="P4" s="150"/>
      <c r="Q4" s="150"/>
      <c r="R4" s="150"/>
      <c r="S4" s="150"/>
      <c r="T4" s="150"/>
      <c r="U4" s="150"/>
      <c r="V4" s="150"/>
      <c r="W4" s="150"/>
      <c r="X4" s="150"/>
      <c r="Y4" s="150"/>
      <c r="Z4" s="209"/>
      <c r="AA4" s="111"/>
      <c r="AB4" s="111"/>
      <c r="AC4" s="111"/>
      <c r="AD4" s="111"/>
      <c r="AE4" s="111"/>
    </row>
    <row r="5" spans="1:41" s="89" customFormat="1" ht="14.45" customHeight="1" x14ac:dyDescent="0.25">
      <c r="B5" s="110" t="s">
        <v>37</v>
      </c>
      <c r="C5" s="63"/>
      <c r="D5" s="63"/>
      <c r="E5" s="63"/>
      <c r="F5" s="63"/>
      <c r="K5" s="150"/>
      <c r="L5" s="150"/>
      <c r="M5" s="150"/>
      <c r="N5" s="150"/>
      <c r="O5" s="150"/>
      <c r="P5" s="150"/>
      <c r="Q5" s="150"/>
      <c r="R5" s="150"/>
      <c r="S5" s="150"/>
      <c r="T5" s="150"/>
      <c r="U5" s="150"/>
      <c r="V5" s="150"/>
      <c r="W5" s="150"/>
      <c r="X5" s="150"/>
      <c r="Y5" s="150"/>
      <c r="Z5" s="209"/>
      <c r="AA5" s="111"/>
      <c r="AB5" s="111"/>
      <c r="AC5" s="111"/>
      <c r="AD5" s="111"/>
      <c r="AE5" s="111"/>
    </row>
    <row r="6" spans="1:41" s="89" customFormat="1" ht="14.45" customHeight="1" x14ac:dyDescent="0.25">
      <c r="B6" s="110" t="s">
        <v>38</v>
      </c>
      <c r="C6" s="63"/>
      <c r="D6" s="63"/>
      <c r="E6" s="63"/>
      <c r="F6" s="63"/>
      <c r="K6" s="150"/>
      <c r="L6" s="150"/>
      <c r="M6" s="150"/>
      <c r="N6" s="150"/>
      <c r="O6" s="150"/>
      <c r="P6" s="150"/>
      <c r="Q6" s="150"/>
      <c r="R6" s="150"/>
      <c r="S6" s="150"/>
      <c r="T6" s="150"/>
      <c r="U6" s="150"/>
      <c r="V6" s="150"/>
      <c r="W6" s="150"/>
      <c r="X6" s="150"/>
      <c r="Y6" s="150"/>
      <c r="Z6" s="209"/>
      <c r="AA6" s="111"/>
      <c r="AB6" s="111"/>
      <c r="AC6" s="111"/>
      <c r="AD6" s="111"/>
      <c r="AE6" s="111"/>
    </row>
    <row r="7" spans="1:41" s="89" customFormat="1" ht="14.45" customHeight="1" x14ac:dyDescent="0.25">
      <c r="B7" s="117" t="s">
        <v>39</v>
      </c>
      <c r="C7" s="63"/>
      <c r="D7" s="63"/>
      <c r="E7" s="63"/>
      <c r="F7" s="63"/>
      <c r="K7" s="150"/>
      <c r="L7" s="150"/>
      <c r="M7" s="150"/>
      <c r="N7" s="150"/>
      <c r="O7" s="150"/>
      <c r="P7" s="150"/>
      <c r="Q7" s="150"/>
      <c r="R7" s="150"/>
      <c r="S7" s="150"/>
      <c r="T7" s="150"/>
      <c r="U7" s="150"/>
      <c r="V7" s="150"/>
      <c r="W7" s="150"/>
      <c r="X7" s="150"/>
      <c r="Y7" s="150"/>
      <c r="Z7" s="209"/>
      <c r="AA7" s="111"/>
      <c r="AB7" s="111"/>
      <c r="AC7" s="111"/>
      <c r="AD7" s="111"/>
      <c r="AE7" s="111"/>
    </row>
    <row r="8" spans="1:41" ht="14.45" customHeight="1" x14ac:dyDescent="0.25">
      <c r="B8" s="62"/>
      <c r="C8" s="61"/>
      <c r="D8" s="61"/>
      <c r="E8" s="61"/>
      <c r="F8" s="61"/>
      <c r="K8" s="19"/>
      <c r="L8" s="19"/>
      <c r="M8" s="19"/>
      <c r="N8" s="19"/>
      <c r="O8" s="19"/>
      <c r="P8" s="19"/>
      <c r="Q8" s="19"/>
      <c r="R8" s="19"/>
      <c r="S8" s="19"/>
      <c r="T8" s="19"/>
      <c r="U8" s="19"/>
      <c r="V8" s="19"/>
      <c r="W8" s="19"/>
      <c r="X8" s="19"/>
      <c r="Y8" s="19"/>
      <c r="Z8" s="208"/>
    </row>
    <row r="9" spans="1:41" ht="14.45" customHeight="1" x14ac:dyDescent="0.25">
      <c r="A9" s="18"/>
      <c r="B9" s="20" t="s">
        <v>267</v>
      </c>
      <c r="C9" s="87"/>
      <c r="D9" s="87"/>
      <c r="E9" s="87"/>
      <c r="F9" s="63"/>
      <c r="G9" s="89"/>
      <c r="H9" s="19"/>
      <c r="I9" s="19"/>
      <c r="J9" s="19"/>
      <c r="K9" s="19"/>
      <c r="L9" s="188"/>
      <c r="M9" s="85"/>
      <c r="N9" s="85"/>
      <c r="O9" s="85"/>
      <c r="P9" s="19"/>
      <c r="Q9" s="188"/>
      <c r="R9" s="85"/>
      <c r="S9" s="85"/>
      <c r="T9" s="85"/>
      <c r="U9" s="85"/>
      <c r="V9" s="85"/>
      <c r="AA9" s="58"/>
      <c r="AB9" s="58"/>
      <c r="AC9" s="58"/>
      <c r="AD9" s="58"/>
      <c r="AE9" s="58"/>
    </row>
    <row r="10" spans="1:41" x14ac:dyDescent="0.25">
      <c r="A10" s="18"/>
      <c r="B10" s="20" t="s">
        <v>1</v>
      </c>
      <c r="C10" s="90"/>
      <c r="D10" s="90"/>
      <c r="E10" s="90"/>
      <c r="F10" s="89"/>
      <c r="G10" s="89"/>
      <c r="H10" s="19"/>
      <c r="I10" s="19"/>
      <c r="J10" s="19"/>
      <c r="K10" s="19"/>
      <c r="L10" s="188"/>
      <c r="M10" s="85"/>
      <c r="N10" s="85"/>
      <c r="O10" s="85"/>
      <c r="P10" s="19"/>
      <c r="Q10" s="188"/>
      <c r="R10" s="85"/>
      <c r="S10" s="85"/>
      <c r="T10" s="85"/>
      <c r="U10" s="85"/>
      <c r="V10" s="85"/>
      <c r="AA10" s="58"/>
      <c r="AB10" s="58"/>
      <c r="AC10" s="58"/>
      <c r="AD10" s="58"/>
      <c r="AE10" s="58"/>
    </row>
    <row r="11" spans="1:41" x14ac:dyDescent="0.25">
      <c r="A11" s="18"/>
      <c r="B11" s="20" t="s">
        <v>3</v>
      </c>
      <c r="C11" s="342"/>
      <c r="D11" s="90"/>
      <c r="E11" s="90"/>
      <c r="F11" s="89"/>
      <c r="G11" s="89"/>
      <c r="H11" s="19"/>
      <c r="I11" s="19"/>
      <c r="J11" s="19"/>
      <c r="K11" s="19"/>
      <c r="L11" s="19"/>
      <c r="M11" s="85"/>
      <c r="N11" s="85"/>
      <c r="O11" s="85"/>
      <c r="P11" s="19"/>
      <c r="Q11" s="19"/>
      <c r="R11" s="85"/>
      <c r="S11" s="85"/>
      <c r="T11" s="85"/>
      <c r="U11" s="85"/>
      <c r="V11" s="85"/>
      <c r="W11" s="85"/>
      <c r="AA11" s="58"/>
      <c r="AB11" s="58"/>
      <c r="AC11" s="58"/>
      <c r="AD11" s="58"/>
      <c r="AE11" s="58"/>
    </row>
    <row r="12" spans="1:41" x14ac:dyDescent="0.25">
      <c r="A12" s="18"/>
      <c r="B12" s="174" t="s">
        <v>5</v>
      </c>
      <c r="C12" s="343"/>
      <c r="D12" s="90"/>
      <c r="E12" s="90"/>
      <c r="F12" s="89"/>
      <c r="G12" s="89"/>
      <c r="H12" s="19"/>
      <c r="I12" s="19"/>
      <c r="J12" s="19"/>
      <c r="K12" s="19"/>
      <c r="L12" s="475" t="s">
        <v>110</v>
      </c>
      <c r="M12" s="475"/>
      <c r="N12" s="475"/>
      <c r="O12" s="475"/>
      <c r="P12" s="475"/>
      <c r="Q12" s="19"/>
      <c r="R12" s="85"/>
      <c r="S12" s="85"/>
      <c r="T12" s="85"/>
      <c r="U12" s="85"/>
      <c r="V12" s="85"/>
      <c r="W12" s="85"/>
      <c r="AA12" s="58"/>
      <c r="AB12" s="58"/>
      <c r="AC12" s="58"/>
      <c r="AD12" s="58"/>
      <c r="AE12" s="58"/>
    </row>
    <row r="13" spans="1:41" x14ac:dyDescent="0.25">
      <c r="A13" s="18"/>
      <c r="B13" s="174" t="s">
        <v>6</v>
      </c>
      <c r="C13" s="343"/>
      <c r="D13" s="90"/>
      <c r="E13" s="90"/>
      <c r="F13" s="89"/>
      <c r="G13" s="89"/>
      <c r="H13" s="89"/>
      <c r="I13" s="89"/>
      <c r="J13" s="89"/>
      <c r="K13" s="89"/>
      <c r="L13" s="475" t="s">
        <v>41</v>
      </c>
      <c r="M13" s="475"/>
      <c r="N13" s="475"/>
      <c r="O13" s="475"/>
      <c r="P13" s="475"/>
      <c r="Q13" s="139"/>
      <c r="R13" s="139"/>
      <c r="S13" s="139"/>
      <c r="T13" s="139"/>
    </row>
    <row r="14" spans="1:41" ht="15.75" thickBot="1" x14ac:dyDescent="0.3">
      <c r="A14" s="18"/>
      <c r="B14" s="174"/>
      <c r="C14" s="208"/>
      <c r="D14" s="117"/>
      <c r="E14" s="117"/>
      <c r="F14" s="89"/>
      <c r="G14" s="89"/>
      <c r="H14" s="89"/>
      <c r="I14" s="89"/>
      <c r="J14" s="89"/>
      <c r="K14" s="89"/>
      <c r="L14" s="476" t="s">
        <v>42</v>
      </c>
      <c r="M14" s="476"/>
      <c r="N14" s="476"/>
      <c r="O14" s="476"/>
      <c r="P14" s="476"/>
      <c r="Q14" s="139"/>
      <c r="R14" s="139"/>
      <c r="S14" s="139"/>
      <c r="T14" s="139"/>
    </row>
    <row r="15" spans="1:41" ht="19.899999999999999" customHeight="1" x14ac:dyDescent="0.25">
      <c r="B15" s="268" t="s">
        <v>111</v>
      </c>
      <c r="C15" s="269"/>
      <c r="D15" s="269"/>
      <c r="E15" s="269"/>
      <c r="F15" s="237" t="s">
        <v>44</v>
      </c>
      <c r="G15" s="259" t="s">
        <v>112</v>
      </c>
      <c r="H15" s="259"/>
      <c r="I15" s="259"/>
      <c r="J15" s="259"/>
      <c r="K15" s="260"/>
      <c r="L15" s="245" t="s">
        <v>46</v>
      </c>
      <c r="M15" s="245"/>
      <c r="N15" s="245"/>
      <c r="O15" s="245"/>
      <c r="P15" s="246"/>
      <c r="Q15" s="479" t="s">
        <v>47</v>
      </c>
      <c r="R15" s="480"/>
      <c r="S15" s="480"/>
      <c r="T15" s="480"/>
      <c r="U15" s="480"/>
      <c r="V15" s="481"/>
      <c r="W15" s="245" t="s">
        <v>113</v>
      </c>
      <c r="X15" s="245"/>
      <c r="Y15" s="245"/>
      <c r="Z15" s="246"/>
      <c r="AA15" s="482" t="s">
        <v>48</v>
      </c>
      <c r="AB15" s="483"/>
      <c r="AC15" s="483"/>
      <c r="AD15" s="483"/>
      <c r="AE15" s="484"/>
      <c r="AF15" s="482" t="s">
        <v>49</v>
      </c>
      <c r="AG15" s="483"/>
      <c r="AH15" s="483"/>
      <c r="AI15" s="483"/>
      <c r="AJ15" s="484"/>
      <c r="AK15" s="482" t="s">
        <v>50</v>
      </c>
      <c r="AL15" s="483"/>
      <c r="AM15" s="483"/>
      <c r="AN15" s="483"/>
      <c r="AO15" s="484"/>
    </row>
    <row r="16" spans="1:41" ht="51" x14ac:dyDescent="0.25">
      <c r="B16" s="238" t="s">
        <v>280</v>
      </c>
      <c r="C16" s="477" t="s">
        <v>281</v>
      </c>
      <c r="D16" s="477"/>
      <c r="E16" s="477"/>
      <c r="F16" s="239" t="s">
        <v>53</v>
      </c>
      <c r="G16" s="267" t="s">
        <v>54</v>
      </c>
      <c r="H16" s="261" t="s">
        <v>55</v>
      </c>
      <c r="I16" s="261" t="s">
        <v>56</v>
      </c>
      <c r="J16" s="261" t="s">
        <v>57</v>
      </c>
      <c r="K16" s="263" t="s">
        <v>58</v>
      </c>
      <c r="L16" s="247" t="s">
        <v>54</v>
      </c>
      <c r="M16" s="248" t="s">
        <v>55</v>
      </c>
      <c r="N16" s="248" t="s">
        <v>56</v>
      </c>
      <c r="O16" s="248" t="s">
        <v>57</v>
      </c>
      <c r="P16" s="249" t="s">
        <v>58</v>
      </c>
      <c r="Q16" s="250" t="s">
        <v>59</v>
      </c>
      <c r="R16" s="103" t="s">
        <v>60</v>
      </c>
      <c r="S16" s="103" t="s">
        <v>61</v>
      </c>
      <c r="T16" s="103" t="s">
        <v>62</v>
      </c>
      <c r="U16" s="103" t="s">
        <v>63</v>
      </c>
      <c r="V16" s="104" t="s">
        <v>64</v>
      </c>
      <c r="W16" s="247" t="s">
        <v>14</v>
      </c>
      <c r="X16" s="248" t="s">
        <v>114</v>
      </c>
      <c r="Y16" s="248" t="s">
        <v>115</v>
      </c>
      <c r="Z16" s="249" t="s">
        <v>116</v>
      </c>
      <c r="AA16" s="238" t="s">
        <v>54</v>
      </c>
      <c r="AB16" s="190" t="s">
        <v>55</v>
      </c>
      <c r="AC16" s="190" t="s">
        <v>56</v>
      </c>
      <c r="AD16" s="190" t="s">
        <v>57</v>
      </c>
      <c r="AE16" s="191" t="s">
        <v>58</v>
      </c>
      <c r="AF16" s="190" t="s">
        <v>54</v>
      </c>
      <c r="AG16" s="190" t="s">
        <v>55</v>
      </c>
      <c r="AH16" s="190" t="s">
        <v>56</v>
      </c>
      <c r="AI16" s="190" t="s">
        <v>57</v>
      </c>
      <c r="AJ16" s="191" t="s">
        <v>58</v>
      </c>
      <c r="AK16" s="190" t="s">
        <v>54</v>
      </c>
      <c r="AL16" s="190" t="s">
        <v>55</v>
      </c>
      <c r="AM16" s="190" t="s">
        <v>56</v>
      </c>
      <c r="AN16" s="190" t="s">
        <v>57</v>
      </c>
      <c r="AO16" s="191" t="s">
        <v>58</v>
      </c>
    </row>
    <row r="17" spans="1:41" x14ac:dyDescent="0.25">
      <c r="B17" s="213" t="s">
        <v>27</v>
      </c>
      <c r="C17" s="214" t="s">
        <v>28</v>
      </c>
      <c r="D17" s="215"/>
      <c r="E17" s="216"/>
      <c r="F17" s="217">
        <v>60</v>
      </c>
      <c r="G17" s="218">
        <v>100</v>
      </c>
      <c r="H17" s="219">
        <v>200</v>
      </c>
      <c r="I17" s="219">
        <v>300</v>
      </c>
      <c r="J17" s="219">
        <v>0</v>
      </c>
      <c r="K17" s="220">
        <v>0</v>
      </c>
      <c r="L17" s="218">
        <v>20</v>
      </c>
      <c r="M17" s="219">
        <v>25</v>
      </c>
      <c r="N17" s="219">
        <v>25</v>
      </c>
      <c r="O17" s="219">
        <v>0</v>
      </c>
      <c r="P17" s="220">
        <v>0</v>
      </c>
      <c r="Q17" s="221">
        <v>100</v>
      </c>
      <c r="R17" s="222">
        <v>0</v>
      </c>
      <c r="S17" s="212">
        <v>0</v>
      </c>
      <c r="T17" s="212">
        <f>R17+S17</f>
        <v>0</v>
      </c>
      <c r="U17" s="227" t="s">
        <v>70</v>
      </c>
      <c r="V17" s="223"/>
      <c r="W17" s="270"/>
      <c r="X17" s="219">
        <v>25</v>
      </c>
      <c r="Y17" s="219">
        <v>25</v>
      </c>
      <c r="Z17" s="220">
        <v>0</v>
      </c>
      <c r="AA17" s="224">
        <f t="shared" ref="AA17:AA22" si="0">IF($G17&lt;1,0,(($G17+$L17)*$F17)+$Q17+$T17)</f>
        <v>7300</v>
      </c>
      <c r="AB17" s="212">
        <f t="shared" ref="AB17:AB22" si="1">IF($H17&lt;1,0,(($H17+$M17)*$F17)+$Q17+$T17)</f>
        <v>13600</v>
      </c>
      <c r="AC17" s="212">
        <f t="shared" ref="AC17:AC22" si="2">IF($I17&lt;1,0,(($I17+$N17)*$F17)+$Q17+$T17)</f>
        <v>19600</v>
      </c>
      <c r="AD17" s="212">
        <f t="shared" ref="AD17:AD22" si="3">IF($J17&lt;1,0,(($J17+$O17)*$F17)+$Q17+$T17)</f>
        <v>0</v>
      </c>
      <c r="AE17" s="225">
        <f t="shared" ref="AE17:AE22" si="4">IF($K17&lt;1,0,(($K17+$P17)*$F17)+$Q17+$T17)</f>
        <v>0</v>
      </c>
      <c r="AF17" s="212">
        <f t="shared" ref="AF17:AF22" si="5">IF($G17&lt;1,0,(($G17+$L17)*$F17)+$Q17+$R17)</f>
        <v>7300</v>
      </c>
      <c r="AG17" s="212">
        <f t="shared" ref="AG17:AG22" si="6">IF($H17&lt;1,0,(($H17+$M17)*$F17)+$Q17+$R17)</f>
        <v>13600</v>
      </c>
      <c r="AH17" s="212">
        <f t="shared" ref="AH17:AH22" si="7">IF($I17&lt;1,0,(($I17+$N17)*$F17)+$Q17+$R17)</f>
        <v>19600</v>
      </c>
      <c r="AI17" s="212">
        <f t="shared" ref="AI17:AI22" si="8">IF($J17&lt;1,0,(($J17+$O17)*$F17)+$Q17+$R17)</f>
        <v>0</v>
      </c>
      <c r="AJ17" s="225">
        <f t="shared" ref="AJ17:AJ22" si="9">IF($K17&lt;1,0,(($K17+$P17)*$F17)+$Q17+$R17)</f>
        <v>0</v>
      </c>
      <c r="AK17" s="212">
        <f>AA17-AF17</f>
        <v>0</v>
      </c>
      <c r="AL17" s="212">
        <f>AB17-AG17</f>
        <v>0</v>
      </c>
      <c r="AM17" s="212">
        <f t="shared" ref="AM17:AM22" si="10">AC17-AH17</f>
        <v>0</v>
      </c>
      <c r="AN17" s="212">
        <f t="shared" ref="AN17:AN22" si="11">AD17-AI17</f>
        <v>0</v>
      </c>
      <c r="AO17" s="225">
        <f>AE17-AJ17</f>
        <v>0</v>
      </c>
    </row>
    <row r="18" spans="1:41" x14ac:dyDescent="0.25">
      <c r="B18" s="213" t="s">
        <v>27</v>
      </c>
      <c r="C18" s="214" t="s">
        <v>28</v>
      </c>
      <c r="D18" s="215"/>
      <c r="E18" s="216"/>
      <c r="F18" s="217">
        <v>60</v>
      </c>
      <c r="G18" s="218">
        <v>0</v>
      </c>
      <c r="H18" s="219">
        <v>0</v>
      </c>
      <c r="I18" s="219">
        <v>0</v>
      </c>
      <c r="J18" s="219">
        <v>400</v>
      </c>
      <c r="K18" s="220">
        <v>500</v>
      </c>
      <c r="L18" s="218">
        <v>0</v>
      </c>
      <c r="M18" s="219">
        <v>0</v>
      </c>
      <c r="N18" s="219">
        <v>0</v>
      </c>
      <c r="O18" s="219">
        <v>25</v>
      </c>
      <c r="P18" s="220">
        <v>40</v>
      </c>
      <c r="Q18" s="221">
        <v>100</v>
      </c>
      <c r="R18" s="212">
        <v>2000</v>
      </c>
      <c r="S18" s="212">
        <v>0</v>
      </c>
      <c r="T18" s="212">
        <f t="shared" ref="T18:T22" si="12">R18+S18</f>
        <v>2000</v>
      </c>
      <c r="U18" s="227" t="s">
        <v>70</v>
      </c>
      <c r="V18" s="223"/>
      <c r="W18" s="270"/>
      <c r="X18" s="219">
        <v>0</v>
      </c>
      <c r="Y18" s="219">
        <v>0</v>
      </c>
      <c r="Z18" s="220">
        <v>40</v>
      </c>
      <c r="AA18" s="224">
        <f t="shared" si="0"/>
        <v>0</v>
      </c>
      <c r="AB18" s="212">
        <f t="shared" si="1"/>
        <v>0</v>
      </c>
      <c r="AC18" s="212">
        <f t="shared" si="2"/>
        <v>0</v>
      </c>
      <c r="AD18" s="212">
        <f t="shared" si="3"/>
        <v>27600</v>
      </c>
      <c r="AE18" s="225">
        <f t="shared" si="4"/>
        <v>34500</v>
      </c>
      <c r="AF18" s="212">
        <f t="shared" si="5"/>
        <v>0</v>
      </c>
      <c r="AG18" s="212">
        <f t="shared" si="6"/>
        <v>0</v>
      </c>
      <c r="AH18" s="212">
        <f t="shared" si="7"/>
        <v>0</v>
      </c>
      <c r="AI18" s="212">
        <f t="shared" si="8"/>
        <v>27600</v>
      </c>
      <c r="AJ18" s="225">
        <f t="shared" si="9"/>
        <v>34500</v>
      </c>
      <c r="AK18" s="212">
        <f t="shared" ref="AK18:AK22" si="13">AA18-AF18</f>
        <v>0</v>
      </c>
      <c r="AL18" s="212">
        <f t="shared" ref="AL18:AL22" si="14">AB18-AG18</f>
        <v>0</v>
      </c>
      <c r="AM18" s="212">
        <f t="shared" si="10"/>
        <v>0</v>
      </c>
      <c r="AN18" s="212">
        <f t="shared" si="11"/>
        <v>0</v>
      </c>
      <c r="AO18" s="225">
        <f t="shared" ref="AO18:AO22" si="15">AE18-AJ18</f>
        <v>0</v>
      </c>
    </row>
    <row r="19" spans="1:41" x14ac:dyDescent="0.25">
      <c r="B19" s="194"/>
      <c r="C19" s="195"/>
      <c r="D19" s="196"/>
      <c r="E19" s="197"/>
      <c r="F19" s="198"/>
      <c r="G19" s="199"/>
      <c r="H19" s="200"/>
      <c r="I19" s="200"/>
      <c r="J19" s="200"/>
      <c r="K19" s="201"/>
      <c r="L19" s="199"/>
      <c r="M19" s="200"/>
      <c r="N19" s="200"/>
      <c r="O19" s="200"/>
      <c r="P19" s="201"/>
      <c r="Q19" s="202"/>
      <c r="R19" s="203"/>
      <c r="S19" s="203"/>
      <c r="T19" s="204">
        <f t="shared" si="12"/>
        <v>0</v>
      </c>
      <c r="U19" s="228"/>
      <c r="V19" s="226"/>
      <c r="W19" s="271"/>
      <c r="X19" s="200"/>
      <c r="Y19" s="200"/>
      <c r="Z19" s="201"/>
      <c r="AA19" s="205">
        <f t="shared" si="0"/>
        <v>0</v>
      </c>
      <c r="AB19" s="204">
        <f t="shared" si="1"/>
        <v>0</v>
      </c>
      <c r="AC19" s="204">
        <f t="shared" si="2"/>
        <v>0</v>
      </c>
      <c r="AD19" s="204">
        <f t="shared" si="3"/>
        <v>0</v>
      </c>
      <c r="AE19" s="206">
        <f t="shared" si="4"/>
        <v>0</v>
      </c>
      <c r="AF19" s="204">
        <f t="shared" si="5"/>
        <v>0</v>
      </c>
      <c r="AG19" s="204">
        <f t="shared" si="6"/>
        <v>0</v>
      </c>
      <c r="AH19" s="204">
        <f t="shared" si="7"/>
        <v>0</v>
      </c>
      <c r="AI19" s="204">
        <f t="shared" si="8"/>
        <v>0</v>
      </c>
      <c r="AJ19" s="206">
        <f t="shared" si="9"/>
        <v>0</v>
      </c>
      <c r="AK19" s="204">
        <f t="shared" si="13"/>
        <v>0</v>
      </c>
      <c r="AL19" s="204">
        <f t="shared" si="14"/>
        <v>0</v>
      </c>
      <c r="AM19" s="204">
        <f t="shared" si="10"/>
        <v>0</v>
      </c>
      <c r="AN19" s="204">
        <f t="shared" si="11"/>
        <v>0</v>
      </c>
      <c r="AO19" s="206">
        <f t="shared" si="15"/>
        <v>0</v>
      </c>
    </row>
    <row r="20" spans="1:41" x14ac:dyDescent="0.25">
      <c r="B20" s="175"/>
      <c r="C20" s="176"/>
      <c r="D20" s="177"/>
      <c r="E20" s="178"/>
      <c r="F20" s="192"/>
      <c r="G20" s="112"/>
      <c r="H20" s="94"/>
      <c r="I20" s="94"/>
      <c r="J20" s="94"/>
      <c r="K20" s="92"/>
      <c r="L20" s="112"/>
      <c r="M20" s="94"/>
      <c r="N20" s="94"/>
      <c r="O20" s="94"/>
      <c r="P20" s="92"/>
      <c r="Q20" s="93"/>
      <c r="R20" s="96"/>
      <c r="S20" s="96"/>
      <c r="T20" s="97">
        <f t="shared" si="12"/>
        <v>0</v>
      </c>
      <c r="U20" s="229"/>
      <c r="V20" s="210"/>
      <c r="W20" s="272"/>
      <c r="X20" s="94"/>
      <c r="Y20" s="94"/>
      <c r="Z20" s="92"/>
      <c r="AA20" s="105">
        <f t="shared" si="0"/>
        <v>0</v>
      </c>
      <c r="AB20" s="97">
        <f t="shared" si="1"/>
        <v>0</v>
      </c>
      <c r="AC20" s="97">
        <f t="shared" si="2"/>
        <v>0</v>
      </c>
      <c r="AD20" s="97">
        <f t="shared" si="3"/>
        <v>0</v>
      </c>
      <c r="AE20" s="106">
        <f t="shared" si="4"/>
        <v>0</v>
      </c>
      <c r="AF20" s="97">
        <f t="shared" si="5"/>
        <v>0</v>
      </c>
      <c r="AG20" s="97">
        <f t="shared" si="6"/>
        <v>0</v>
      </c>
      <c r="AH20" s="97">
        <f t="shared" si="7"/>
        <v>0</v>
      </c>
      <c r="AI20" s="97">
        <f t="shared" si="8"/>
        <v>0</v>
      </c>
      <c r="AJ20" s="106">
        <f t="shared" si="9"/>
        <v>0</v>
      </c>
      <c r="AK20" s="97">
        <f t="shared" si="13"/>
        <v>0</v>
      </c>
      <c r="AL20" s="97">
        <f t="shared" si="14"/>
        <v>0</v>
      </c>
      <c r="AM20" s="97">
        <f t="shared" si="10"/>
        <v>0</v>
      </c>
      <c r="AN20" s="97">
        <f t="shared" si="11"/>
        <v>0</v>
      </c>
      <c r="AO20" s="106">
        <f t="shared" si="15"/>
        <v>0</v>
      </c>
    </row>
    <row r="21" spans="1:41" x14ac:dyDescent="0.25">
      <c r="B21" s="175"/>
      <c r="C21" s="176"/>
      <c r="D21" s="177"/>
      <c r="E21" s="178"/>
      <c r="F21" s="192"/>
      <c r="G21" s="112"/>
      <c r="H21" s="94"/>
      <c r="I21" s="94"/>
      <c r="J21" s="94"/>
      <c r="K21" s="92"/>
      <c r="L21" s="112"/>
      <c r="M21" s="94"/>
      <c r="N21" s="94"/>
      <c r="O21" s="94"/>
      <c r="P21" s="92"/>
      <c r="Q21" s="93"/>
      <c r="R21" s="96"/>
      <c r="S21" s="96"/>
      <c r="T21" s="97">
        <f t="shared" si="12"/>
        <v>0</v>
      </c>
      <c r="U21" s="229"/>
      <c r="V21" s="210"/>
      <c r="W21" s="272"/>
      <c r="X21" s="94"/>
      <c r="Y21" s="94"/>
      <c r="Z21" s="92"/>
      <c r="AA21" s="105">
        <f t="shared" si="0"/>
        <v>0</v>
      </c>
      <c r="AB21" s="97">
        <f t="shared" si="1"/>
        <v>0</v>
      </c>
      <c r="AC21" s="97">
        <f t="shared" si="2"/>
        <v>0</v>
      </c>
      <c r="AD21" s="97">
        <f t="shared" si="3"/>
        <v>0</v>
      </c>
      <c r="AE21" s="106">
        <f t="shared" si="4"/>
        <v>0</v>
      </c>
      <c r="AF21" s="97">
        <f t="shared" si="5"/>
        <v>0</v>
      </c>
      <c r="AG21" s="97">
        <f t="shared" si="6"/>
        <v>0</v>
      </c>
      <c r="AH21" s="97">
        <f t="shared" si="7"/>
        <v>0</v>
      </c>
      <c r="AI21" s="97">
        <f t="shared" si="8"/>
        <v>0</v>
      </c>
      <c r="AJ21" s="106">
        <f t="shared" si="9"/>
        <v>0</v>
      </c>
      <c r="AK21" s="97">
        <f t="shared" si="13"/>
        <v>0</v>
      </c>
      <c r="AL21" s="97">
        <f t="shared" si="14"/>
        <v>0</v>
      </c>
      <c r="AM21" s="97">
        <f t="shared" si="10"/>
        <v>0</v>
      </c>
      <c r="AN21" s="97">
        <f t="shared" si="11"/>
        <v>0</v>
      </c>
      <c r="AO21" s="106">
        <f t="shared" si="15"/>
        <v>0</v>
      </c>
    </row>
    <row r="22" spans="1:41" ht="15.75" thickBot="1" x14ac:dyDescent="0.3">
      <c r="B22" s="329"/>
      <c r="C22" s="183"/>
      <c r="D22" s="184"/>
      <c r="E22" s="185"/>
      <c r="F22" s="193"/>
      <c r="G22" s="113"/>
      <c r="H22" s="100"/>
      <c r="I22" s="100"/>
      <c r="J22" s="100"/>
      <c r="K22" s="98"/>
      <c r="L22" s="113"/>
      <c r="M22" s="100"/>
      <c r="N22" s="100"/>
      <c r="O22" s="100"/>
      <c r="P22" s="98"/>
      <c r="Q22" s="99"/>
      <c r="R22" s="330"/>
      <c r="S22" s="101"/>
      <c r="T22" s="102">
        <f t="shared" si="12"/>
        <v>0</v>
      </c>
      <c r="U22" s="230"/>
      <c r="V22" s="211"/>
      <c r="W22" s="331"/>
      <c r="X22" s="100"/>
      <c r="Y22" s="100"/>
      <c r="Z22" s="98"/>
      <c r="AA22" s="107">
        <f t="shared" si="0"/>
        <v>0</v>
      </c>
      <c r="AB22" s="102">
        <f t="shared" si="1"/>
        <v>0</v>
      </c>
      <c r="AC22" s="102">
        <f t="shared" si="2"/>
        <v>0</v>
      </c>
      <c r="AD22" s="102">
        <f t="shared" si="3"/>
        <v>0</v>
      </c>
      <c r="AE22" s="108">
        <f t="shared" si="4"/>
        <v>0</v>
      </c>
      <c r="AF22" s="102">
        <f t="shared" si="5"/>
        <v>0</v>
      </c>
      <c r="AG22" s="102">
        <f t="shared" si="6"/>
        <v>0</v>
      </c>
      <c r="AH22" s="102">
        <f t="shared" si="7"/>
        <v>0</v>
      </c>
      <c r="AI22" s="102">
        <f t="shared" si="8"/>
        <v>0</v>
      </c>
      <c r="AJ22" s="108">
        <f t="shared" si="9"/>
        <v>0</v>
      </c>
      <c r="AK22" s="102">
        <f t="shared" si="13"/>
        <v>0</v>
      </c>
      <c r="AL22" s="102">
        <f t="shared" si="14"/>
        <v>0</v>
      </c>
      <c r="AM22" s="102">
        <f t="shared" si="10"/>
        <v>0</v>
      </c>
      <c r="AN22" s="102">
        <f t="shared" si="11"/>
        <v>0</v>
      </c>
      <c r="AO22" s="108">
        <f t="shared" si="15"/>
        <v>0</v>
      </c>
    </row>
    <row r="23" spans="1:41" x14ac:dyDescent="0.25">
      <c r="A23" s="18"/>
      <c r="B23" s="174"/>
      <c r="C23" s="208"/>
      <c r="D23" s="117"/>
      <c r="E23" s="117"/>
      <c r="F23" s="89"/>
      <c r="G23" s="89"/>
      <c r="H23" s="89"/>
      <c r="I23" s="89"/>
      <c r="J23" s="89"/>
      <c r="K23" s="89"/>
      <c r="P23" s="139"/>
      <c r="Q23" s="139"/>
      <c r="R23" s="139"/>
      <c r="S23" s="139"/>
      <c r="T23" s="139"/>
    </row>
    <row r="24" spans="1:41" x14ac:dyDescent="0.25">
      <c r="B24" s="207"/>
    </row>
    <row r="25" spans="1:41" s="72" customFormat="1" ht="13.5" thickBot="1" x14ac:dyDescent="0.3">
      <c r="Z25" s="119"/>
      <c r="AA25" s="86"/>
      <c r="AB25" s="86"/>
      <c r="AC25" s="86"/>
      <c r="AD25" s="86"/>
      <c r="AE25" s="86"/>
    </row>
    <row r="26" spans="1:41" ht="19.899999999999999" customHeight="1" x14ac:dyDescent="0.25">
      <c r="B26" s="268" t="s">
        <v>117</v>
      </c>
      <c r="C26" s="269"/>
      <c r="D26" s="269"/>
      <c r="E26" s="445"/>
      <c r="F26" s="237" t="s">
        <v>44</v>
      </c>
      <c r="G26" s="259" t="s">
        <v>118</v>
      </c>
      <c r="H26" s="259"/>
      <c r="I26" s="259"/>
      <c r="J26" s="259"/>
      <c r="K26" s="260"/>
      <c r="L26" s="245" t="s">
        <v>46</v>
      </c>
      <c r="M26" s="245"/>
      <c r="N26" s="245"/>
      <c r="O26" s="245"/>
      <c r="P26" s="246"/>
      <c r="Q26" s="479" t="s">
        <v>47</v>
      </c>
      <c r="R26" s="480"/>
      <c r="S26" s="480"/>
      <c r="T26" s="480"/>
      <c r="U26" s="480"/>
      <c r="V26" s="481"/>
      <c r="W26" s="482" t="s">
        <v>48</v>
      </c>
      <c r="X26" s="483"/>
      <c r="Y26" s="483"/>
      <c r="Z26" s="483"/>
      <c r="AA26" s="484"/>
      <c r="AB26" s="482" t="s">
        <v>49</v>
      </c>
      <c r="AC26" s="483"/>
      <c r="AD26" s="483"/>
      <c r="AE26" s="483"/>
      <c r="AF26" s="484"/>
      <c r="AG26" s="482" t="s">
        <v>50</v>
      </c>
      <c r="AH26" s="483"/>
      <c r="AI26" s="483"/>
      <c r="AJ26" s="483"/>
      <c r="AK26" s="484"/>
    </row>
    <row r="27" spans="1:41" ht="51" x14ac:dyDescent="0.25">
      <c r="B27" s="238" t="s">
        <v>51</v>
      </c>
      <c r="C27" s="477" t="s">
        <v>52</v>
      </c>
      <c r="D27" s="477"/>
      <c r="E27" s="494"/>
      <c r="F27" s="239" t="s">
        <v>53</v>
      </c>
      <c r="G27" s="267" t="s">
        <v>54</v>
      </c>
      <c r="H27" s="261" t="s">
        <v>55</v>
      </c>
      <c r="I27" s="261" t="s">
        <v>56</v>
      </c>
      <c r="J27" s="261" t="s">
        <v>57</v>
      </c>
      <c r="K27" s="263" t="s">
        <v>58</v>
      </c>
      <c r="L27" s="247" t="s">
        <v>54</v>
      </c>
      <c r="M27" s="248" t="s">
        <v>55</v>
      </c>
      <c r="N27" s="248" t="s">
        <v>56</v>
      </c>
      <c r="O27" s="248" t="s">
        <v>57</v>
      </c>
      <c r="P27" s="249" t="s">
        <v>58</v>
      </c>
      <c r="Q27" s="250" t="s">
        <v>59</v>
      </c>
      <c r="R27" s="103" t="s">
        <v>60</v>
      </c>
      <c r="S27" s="103" t="s">
        <v>61</v>
      </c>
      <c r="T27" s="103" t="s">
        <v>62</v>
      </c>
      <c r="U27" s="103" t="s">
        <v>63</v>
      </c>
      <c r="V27" s="104" t="s">
        <v>64</v>
      </c>
      <c r="W27" s="238" t="s">
        <v>54</v>
      </c>
      <c r="X27" s="190" t="s">
        <v>55</v>
      </c>
      <c r="Y27" s="190" t="s">
        <v>56</v>
      </c>
      <c r="Z27" s="190" t="s">
        <v>57</v>
      </c>
      <c r="AA27" s="191" t="s">
        <v>58</v>
      </c>
      <c r="AB27" s="190" t="s">
        <v>54</v>
      </c>
      <c r="AC27" s="190" t="s">
        <v>55</v>
      </c>
      <c r="AD27" s="190" t="s">
        <v>56</v>
      </c>
      <c r="AE27" s="190" t="s">
        <v>57</v>
      </c>
      <c r="AF27" s="191" t="s">
        <v>58</v>
      </c>
      <c r="AG27" s="190" t="s">
        <v>54</v>
      </c>
      <c r="AH27" s="190" t="s">
        <v>55</v>
      </c>
      <c r="AI27" s="190" t="s">
        <v>56</v>
      </c>
      <c r="AJ27" s="190" t="s">
        <v>57</v>
      </c>
      <c r="AK27" s="191" t="s">
        <v>58</v>
      </c>
    </row>
    <row r="28" spans="1:41" x14ac:dyDescent="0.25">
      <c r="B28" s="213" t="s">
        <v>65</v>
      </c>
      <c r="C28" s="214" t="s">
        <v>66</v>
      </c>
      <c r="D28" s="215"/>
      <c r="E28" s="446"/>
      <c r="F28" s="217">
        <v>60</v>
      </c>
      <c r="G28" s="218">
        <v>100</v>
      </c>
      <c r="H28" s="219">
        <v>200</v>
      </c>
      <c r="I28" s="219">
        <v>300</v>
      </c>
      <c r="J28" s="219">
        <v>400</v>
      </c>
      <c r="K28" s="220">
        <v>500</v>
      </c>
      <c r="L28" s="218">
        <v>20</v>
      </c>
      <c r="M28" s="219">
        <v>25</v>
      </c>
      <c r="N28" s="219">
        <v>25</v>
      </c>
      <c r="O28" s="219">
        <v>25</v>
      </c>
      <c r="P28" s="220">
        <v>40</v>
      </c>
      <c r="Q28" s="221">
        <v>100</v>
      </c>
      <c r="R28" s="212">
        <v>3750</v>
      </c>
      <c r="S28" s="212">
        <v>0</v>
      </c>
      <c r="T28" s="212">
        <f t="shared" ref="T28" si="16">R28+S28</f>
        <v>3750</v>
      </c>
      <c r="U28" s="227" t="s">
        <v>67</v>
      </c>
      <c r="V28" s="223" t="s">
        <v>29</v>
      </c>
      <c r="W28" s="224">
        <f>IF($G28&lt;1,0,(($G28+$L28)*$F28)+$Q28+$T28)</f>
        <v>11050</v>
      </c>
      <c r="X28" s="212">
        <f>IF($H28&lt;1,0,(($H28+$M28)*$F28)+$Q28+$T28)</f>
        <v>17350</v>
      </c>
      <c r="Y28" s="212">
        <f>IF($I28&lt;1,0,(($I28+$N28)*$F28)+$Q28+$T28)</f>
        <v>23350</v>
      </c>
      <c r="Z28" s="212">
        <f>IF($J28&lt;1,0,(($J28+$O28)*$F28)+$Q28+$T28)</f>
        <v>29350</v>
      </c>
      <c r="AA28" s="225">
        <f>IF($K28&lt;1,0,(($K28+$P28)*$F28)+$Q28+$T28)</f>
        <v>36250</v>
      </c>
      <c r="AB28" s="212">
        <f>IF($G28&lt;1,0,(($G28+$L28)*$F28)+$Q28+$R28)</f>
        <v>11050</v>
      </c>
      <c r="AC28" s="212">
        <f>IF($H28&lt;1,0,(($H28+$M28)*$F28)+$Q28+$R28)</f>
        <v>17350</v>
      </c>
      <c r="AD28" s="212">
        <f>IF($I28&lt;1,0,(($I28+$N28)*$F28)+$Q28+$R28)</f>
        <v>23350</v>
      </c>
      <c r="AE28" s="212">
        <f>IF($J28&lt;1,0,(($J28+$O28)*$F28)+$Q28+$R28)</f>
        <v>29350</v>
      </c>
      <c r="AF28" s="225">
        <f>IF($K28&lt;1,0,(($K28+$P28)*$F28)+$Q28+$R28)</f>
        <v>36250</v>
      </c>
      <c r="AG28" s="212">
        <f t="shared" ref="AG28:AK43" si="17">W28-AB28</f>
        <v>0</v>
      </c>
      <c r="AH28" s="212">
        <f t="shared" si="17"/>
        <v>0</v>
      </c>
      <c r="AI28" s="212">
        <f t="shared" si="17"/>
        <v>0</v>
      </c>
      <c r="AJ28" s="212">
        <f t="shared" si="17"/>
        <v>0</v>
      </c>
      <c r="AK28" s="225">
        <f t="shared" si="17"/>
        <v>0</v>
      </c>
    </row>
    <row r="29" spans="1:41" x14ac:dyDescent="0.25">
      <c r="B29" s="213" t="s">
        <v>68</v>
      </c>
      <c r="C29" s="214" t="s">
        <v>69</v>
      </c>
      <c r="D29" s="215"/>
      <c r="E29" s="447"/>
      <c r="F29" s="217">
        <v>60</v>
      </c>
      <c r="G29" s="218">
        <v>100</v>
      </c>
      <c r="H29" s="219">
        <v>200</v>
      </c>
      <c r="I29" s="219">
        <v>300</v>
      </c>
      <c r="J29" s="219">
        <v>0</v>
      </c>
      <c r="K29" s="220">
        <v>0</v>
      </c>
      <c r="L29" s="218">
        <v>20</v>
      </c>
      <c r="M29" s="219">
        <v>25</v>
      </c>
      <c r="N29" s="219">
        <v>25</v>
      </c>
      <c r="O29" s="219">
        <v>0</v>
      </c>
      <c r="P29" s="220">
        <v>0</v>
      </c>
      <c r="Q29" s="221">
        <v>100</v>
      </c>
      <c r="R29" s="222">
        <v>0</v>
      </c>
      <c r="S29" s="212">
        <v>0</v>
      </c>
      <c r="T29" s="212">
        <f>R29+S29</f>
        <v>0</v>
      </c>
      <c r="U29" s="227" t="s">
        <v>70</v>
      </c>
      <c r="V29" s="223" t="s">
        <v>119</v>
      </c>
      <c r="W29" s="224">
        <f>IF($G29&lt;1,0,(($G29+$L29)*$F29)+$Q29+$T29)</f>
        <v>7300</v>
      </c>
      <c r="X29" s="212">
        <f>IF($H29&lt;1,0,(($H29+$M29)*$F29)+$Q29+$T29)</f>
        <v>13600</v>
      </c>
      <c r="Y29" s="212">
        <f>IF($I29&lt;1,0,(($I29+$N29)*$F29)+$Q29+$T29)</f>
        <v>19600</v>
      </c>
      <c r="Z29" s="212">
        <f>IF($J29&lt;1,0,(($J29+$O29)*$F29)+$Q29+$T29)</f>
        <v>0</v>
      </c>
      <c r="AA29" s="225">
        <f>IF($K29&lt;1,0,(($K29+$P29)*$F29)+$Q29+$T29)</f>
        <v>0</v>
      </c>
      <c r="AB29" s="212">
        <f>IF($G29&lt;1,0,(($G29+$L29)*$F29)+$Q29+$R29)</f>
        <v>7300</v>
      </c>
      <c r="AC29" s="212">
        <f>IF($H29&lt;1,0,(($H29+$M29)*$F29)+$Q29+$R29)</f>
        <v>13600</v>
      </c>
      <c r="AD29" s="212">
        <f>IF($I29&lt;1,0,(($I29+$N29)*$F29)+$Q29+$R29)</f>
        <v>19600</v>
      </c>
      <c r="AE29" s="212">
        <f>IF($J29&lt;1,0,(($J29+$O29)*$F29)+$Q29+$R29)</f>
        <v>0</v>
      </c>
      <c r="AF29" s="225">
        <f>IF($K29&lt;1,0,(($K29+$P29)*$F29)+$Q29+$R29)</f>
        <v>0</v>
      </c>
      <c r="AG29" s="212">
        <f>W29-AB29</f>
        <v>0</v>
      </c>
      <c r="AH29" s="212">
        <f>X29-AC29</f>
        <v>0</v>
      </c>
      <c r="AI29" s="212">
        <f t="shared" si="17"/>
        <v>0</v>
      </c>
      <c r="AJ29" s="212">
        <f t="shared" si="17"/>
        <v>0</v>
      </c>
      <c r="AK29" s="225">
        <f>AA29-AF29</f>
        <v>0</v>
      </c>
    </row>
    <row r="30" spans="1:41" x14ac:dyDescent="0.25">
      <c r="B30" s="213" t="s">
        <v>68</v>
      </c>
      <c r="C30" s="214" t="s">
        <v>69</v>
      </c>
      <c r="D30" s="215"/>
      <c r="E30" s="446"/>
      <c r="F30" s="217">
        <v>60</v>
      </c>
      <c r="G30" s="218">
        <v>0</v>
      </c>
      <c r="H30" s="219">
        <v>0</v>
      </c>
      <c r="I30" s="219">
        <v>0</v>
      </c>
      <c r="J30" s="219">
        <v>400</v>
      </c>
      <c r="K30" s="220">
        <v>500</v>
      </c>
      <c r="L30" s="218">
        <v>0</v>
      </c>
      <c r="M30" s="219">
        <v>0</v>
      </c>
      <c r="N30" s="219">
        <v>0</v>
      </c>
      <c r="O30" s="219">
        <v>25</v>
      </c>
      <c r="P30" s="220">
        <v>40</v>
      </c>
      <c r="Q30" s="221">
        <v>100</v>
      </c>
      <c r="R30" s="212">
        <v>2000</v>
      </c>
      <c r="S30" s="212">
        <v>0</v>
      </c>
      <c r="T30" s="212">
        <f t="shared" ref="T30:T82" si="18">R30+S30</f>
        <v>2000</v>
      </c>
      <c r="U30" s="227" t="s">
        <v>70</v>
      </c>
      <c r="V30" s="223" t="s">
        <v>119</v>
      </c>
      <c r="W30" s="224">
        <f t="shared" ref="W30:W82" si="19">IF($G30&lt;1,0,(($G30+$L30)*$F30)+$Q30+$T30)</f>
        <v>0</v>
      </c>
      <c r="X30" s="212">
        <f t="shared" ref="X30:X82" si="20">IF($H30&lt;1,0,(($H30+$M30)*$F30)+$Q30+$T30)</f>
        <v>0</v>
      </c>
      <c r="Y30" s="212">
        <f t="shared" ref="Y30:Y82" si="21">IF($I30&lt;1,0,(($I30+$N30)*$F30)+$Q30+$T30)</f>
        <v>0</v>
      </c>
      <c r="Z30" s="212">
        <f t="shared" ref="Z30:Z82" si="22">IF($J30&lt;1,0,(($J30+$O30)*$F30)+$Q30+$T30)</f>
        <v>27600</v>
      </c>
      <c r="AA30" s="225">
        <f t="shared" ref="AA30:AA82" si="23">IF($K30&lt;1,0,(($K30+$P30)*$F30)+$Q30+$T30)</f>
        <v>34500</v>
      </c>
      <c r="AB30" s="212">
        <f t="shared" ref="AB30:AB82" si="24">IF($G30&lt;1,0,(($G30+$L30)*$F30)+$Q30+$R30)</f>
        <v>0</v>
      </c>
      <c r="AC30" s="212">
        <f t="shared" ref="AC30:AC82" si="25">IF($H30&lt;1,0,(($H30+$M30)*$F30)+$Q30+$R30)</f>
        <v>0</v>
      </c>
      <c r="AD30" s="212">
        <f t="shared" ref="AD30:AD82" si="26">IF($I30&lt;1,0,(($I30+$N30)*$F30)+$Q30+$R30)</f>
        <v>0</v>
      </c>
      <c r="AE30" s="212">
        <f t="shared" ref="AE30:AE82" si="27">IF($J30&lt;1,0,(($J30+$O30)*$F30)+$Q30+$R30)</f>
        <v>27600</v>
      </c>
      <c r="AF30" s="225">
        <f t="shared" ref="AF30:AF82" si="28">IF($K30&lt;1,0,(($K30+$P30)*$F30)+$Q30+$R30)</f>
        <v>34500</v>
      </c>
      <c r="AG30" s="212">
        <f t="shared" ref="AG30:AK80" si="29">W30-AB30</f>
        <v>0</v>
      </c>
      <c r="AH30" s="212">
        <f t="shared" si="29"/>
        <v>0</v>
      </c>
      <c r="AI30" s="212">
        <f t="shared" si="17"/>
        <v>0</v>
      </c>
      <c r="AJ30" s="212">
        <f t="shared" si="17"/>
        <v>0</v>
      </c>
      <c r="AK30" s="225">
        <f t="shared" si="17"/>
        <v>0</v>
      </c>
    </row>
    <row r="31" spans="1:41" x14ac:dyDescent="0.25">
      <c r="B31" s="435" t="s">
        <v>303</v>
      </c>
      <c r="C31" s="436" t="s">
        <v>303</v>
      </c>
      <c r="D31" s="437"/>
      <c r="E31" s="448"/>
      <c r="F31" s="439">
        <v>0</v>
      </c>
      <c r="G31" s="440">
        <v>0</v>
      </c>
      <c r="H31" s="432">
        <v>0</v>
      </c>
      <c r="I31" s="432">
        <v>0</v>
      </c>
      <c r="J31" s="432">
        <v>0</v>
      </c>
      <c r="K31" s="441">
        <v>0</v>
      </c>
      <c r="L31" s="440">
        <v>0</v>
      </c>
      <c r="M31" s="432">
        <v>0</v>
      </c>
      <c r="N31" s="432">
        <v>0</v>
      </c>
      <c r="O31" s="432">
        <v>0</v>
      </c>
      <c r="P31" s="441">
        <v>0</v>
      </c>
      <c r="Q31" s="442">
        <v>0</v>
      </c>
      <c r="R31" s="204">
        <v>0</v>
      </c>
      <c r="S31" s="204">
        <v>0</v>
      </c>
      <c r="T31" s="204">
        <v>0</v>
      </c>
      <c r="U31" s="443"/>
      <c r="V31" s="444" t="s">
        <v>303</v>
      </c>
      <c r="W31" s="205">
        <v>0</v>
      </c>
      <c r="X31" s="204">
        <v>0</v>
      </c>
      <c r="Y31" s="204">
        <v>0</v>
      </c>
      <c r="Z31" s="204">
        <v>0</v>
      </c>
      <c r="AA31" s="206">
        <v>0</v>
      </c>
      <c r="AB31" s="204">
        <v>0</v>
      </c>
      <c r="AC31" s="204">
        <v>0</v>
      </c>
      <c r="AD31" s="204">
        <v>0</v>
      </c>
      <c r="AE31" s="204">
        <v>0</v>
      </c>
      <c r="AF31" s="206">
        <v>0</v>
      </c>
      <c r="AG31" s="204">
        <v>0</v>
      </c>
      <c r="AH31" s="204">
        <v>0</v>
      </c>
      <c r="AI31" s="204">
        <v>0</v>
      </c>
      <c r="AJ31" s="204">
        <v>0</v>
      </c>
      <c r="AK31" s="206">
        <v>0</v>
      </c>
    </row>
    <row r="32" spans="1:41" x14ac:dyDescent="0.25">
      <c r="B32" s="175"/>
      <c r="C32" s="176"/>
      <c r="D32" s="177"/>
      <c r="E32" s="179"/>
      <c r="F32" s="192"/>
      <c r="G32" s="112"/>
      <c r="H32" s="94"/>
      <c r="I32" s="94"/>
      <c r="J32" s="94"/>
      <c r="K32" s="92"/>
      <c r="L32" s="112"/>
      <c r="M32" s="94"/>
      <c r="N32" s="94"/>
      <c r="O32" s="94"/>
      <c r="P32" s="92"/>
      <c r="Q32" s="93"/>
      <c r="R32" s="96"/>
      <c r="S32" s="96"/>
      <c r="T32" s="97">
        <f t="shared" si="18"/>
        <v>0</v>
      </c>
      <c r="U32" s="229"/>
      <c r="V32" s="210"/>
      <c r="W32" s="105">
        <f t="shared" si="19"/>
        <v>0</v>
      </c>
      <c r="X32" s="97">
        <f t="shared" si="20"/>
        <v>0</v>
      </c>
      <c r="Y32" s="97">
        <f t="shared" si="21"/>
        <v>0</v>
      </c>
      <c r="Z32" s="97">
        <f t="shared" si="22"/>
        <v>0</v>
      </c>
      <c r="AA32" s="106">
        <f t="shared" si="23"/>
        <v>0</v>
      </c>
      <c r="AB32" s="97">
        <f t="shared" si="24"/>
        <v>0</v>
      </c>
      <c r="AC32" s="97">
        <f t="shared" si="25"/>
        <v>0</v>
      </c>
      <c r="AD32" s="97">
        <f t="shared" si="26"/>
        <v>0</v>
      </c>
      <c r="AE32" s="97">
        <f t="shared" si="27"/>
        <v>0</v>
      </c>
      <c r="AF32" s="106">
        <f t="shared" si="28"/>
        <v>0</v>
      </c>
      <c r="AG32" s="97">
        <f t="shared" si="29"/>
        <v>0</v>
      </c>
      <c r="AH32" s="97">
        <f t="shared" si="29"/>
        <v>0</v>
      </c>
      <c r="AI32" s="97">
        <f t="shared" si="17"/>
        <v>0</v>
      </c>
      <c r="AJ32" s="97">
        <f t="shared" si="17"/>
        <v>0</v>
      </c>
      <c r="AK32" s="106">
        <f t="shared" si="17"/>
        <v>0</v>
      </c>
    </row>
    <row r="33" spans="2:37" x14ac:dyDescent="0.25">
      <c r="B33" s="175"/>
      <c r="C33" s="176"/>
      <c r="D33" s="177"/>
      <c r="E33" s="179"/>
      <c r="F33" s="192"/>
      <c r="G33" s="112"/>
      <c r="H33" s="94"/>
      <c r="I33" s="94"/>
      <c r="J33" s="94"/>
      <c r="K33" s="92"/>
      <c r="L33" s="112"/>
      <c r="M33" s="94"/>
      <c r="N33" s="94"/>
      <c r="O33" s="94"/>
      <c r="P33" s="92"/>
      <c r="Q33" s="93"/>
      <c r="R33" s="96"/>
      <c r="S33" s="96"/>
      <c r="T33" s="97">
        <f t="shared" si="18"/>
        <v>0</v>
      </c>
      <c r="U33" s="229"/>
      <c r="V33" s="210"/>
      <c r="W33" s="105">
        <f t="shared" si="19"/>
        <v>0</v>
      </c>
      <c r="X33" s="97">
        <f t="shared" si="20"/>
        <v>0</v>
      </c>
      <c r="Y33" s="97">
        <f t="shared" si="21"/>
        <v>0</v>
      </c>
      <c r="Z33" s="97">
        <f t="shared" si="22"/>
        <v>0</v>
      </c>
      <c r="AA33" s="106">
        <f t="shared" si="23"/>
        <v>0</v>
      </c>
      <c r="AB33" s="97">
        <f t="shared" si="24"/>
        <v>0</v>
      </c>
      <c r="AC33" s="97">
        <f t="shared" si="25"/>
        <v>0</v>
      </c>
      <c r="AD33" s="97">
        <f t="shared" si="26"/>
        <v>0</v>
      </c>
      <c r="AE33" s="97">
        <f t="shared" si="27"/>
        <v>0</v>
      </c>
      <c r="AF33" s="106">
        <f t="shared" si="28"/>
        <v>0</v>
      </c>
      <c r="AG33" s="97">
        <f t="shared" si="29"/>
        <v>0</v>
      </c>
      <c r="AH33" s="97">
        <f t="shared" si="29"/>
        <v>0</v>
      </c>
      <c r="AI33" s="97">
        <f t="shared" si="17"/>
        <v>0</v>
      </c>
      <c r="AJ33" s="97">
        <f t="shared" si="17"/>
        <v>0</v>
      </c>
      <c r="AK33" s="106">
        <f t="shared" si="17"/>
        <v>0</v>
      </c>
    </row>
    <row r="34" spans="2:37" x14ac:dyDescent="0.25">
      <c r="B34" s="180"/>
      <c r="C34" s="176"/>
      <c r="D34" s="177"/>
      <c r="E34" s="179"/>
      <c r="F34" s="192"/>
      <c r="G34" s="112"/>
      <c r="H34" s="94"/>
      <c r="I34" s="94"/>
      <c r="J34" s="94"/>
      <c r="K34" s="92"/>
      <c r="L34" s="112"/>
      <c r="M34" s="94"/>
      <c r="N34" s="94"/>
      <c r="O34" s="94"/>
      <c r="P34" s="92"/>
      <c r="Q34" s="93"/>
      <c r="R34" s="95"/>
      <c r="S34" s="96"/>
      <c r="T34" s="97">
        <f t="shared" si="18"/>
        <v>0</v>
      </c>
      <c r="U34" s="229"/>
      <c r="V34" s="210"/>
      <c r="W34" s="105">
        <f t="shared" si="19"/>
        <v>0</v>
      </c>
      <c r="X34" s="97">
        <f t="shared" si="20"/>
        <v>0</v>
      </c>
      <c r="Y34" s="97">
        <f t="shared" si="21"/>
        <v>0</v>
      </c>
      <c r="Z34" s="97">
        <f t="shared" si="22"/>
        <v>0</v>
      </c>
      <c r="AA34" s="106">
        <f t="shared" si="23"/>
        <v>0</v>
      </c>
      <c r="AB34" s="97">
        <f t="shared" si="24"/>
        <v>0</v>
      </c>
      <c r="AC34" s="97">
        <f t="shared" si="25"/>
        <v>0</v>
      </c>
      <c r="AD34" s="97">
        <f t="shared" si="26"/>
        <v>0</v>
      </c>
      <c r="AE34" s="97">
        <f t="shared" si="27"/>
        <v>0</v>
      </c>
      <c r="AF34" s="106">
        <f t="shared" si="28"/>
        <v>0</v>
      </c>
      <c r="AG34" s="97">
        <f t="shared" si="29"/>
        <v>0</v>
      </c>
      <c r="AH34" s="97">
        <f t="shared" si="29"/>
        <v>0</v>
      </c>
      <c r="AI34" s="97">
        <f t="shared" si="17"/>
        <v>0</v>
      </c>
      <c r="AJ34" s="97">
        <f t="shared" si="17"/>
        <v>0</v>
      </c>
      <c r="AK34" s="106">
        <f t="shared" si="17"/>
        <v>0</v>
      </c>
    </row>
    <row r="35" spans="2:37" x14ac:dyDescent="0.25">
      <c r="B35" s="175"/>
      <c r="C35" s="176"/>
      <c r="D35" s="177"/>
      <c r="E35" s="179"/>
      <c r="F35" s="192"/>
      <c r="G35" s="112"/>
      <c r="H35" s="94"/>
      <c r="I35" s="94"/>
      <c r="J35" s="94"/>
      <c r="K35" s="92"/>
      <c r="L35" s="112"/>
      <c r="M35" s="94"/>
      <c r="N35" s="94"/>
      <c r="O35" s="94"/>
      <c r="P35" s="92"/>
      <c r="Q35" s="93"/>
      <c r="R35" s="96"/>
      <c r="S35" s="96"/>
      <c r="T35" s="97">
        <f t="shared" si="18"/>
        <v>0</v>
      </c>
      <c r="U35" s="229"/>
      <c r="V35" s="210"/>
      <c r="W35" s="105">
        <f t="shared" si="19"/>
        <v>0</v>
      </c>
      <c r="X35" s="97">
        <f t="shared" si="20"/>
        <v>0</v>
      </c>
      <c r="Y35" s="97">
        <f t="shared" si="21"/>
        <v>0</v>
      </c>
      <c r="Z35" s="97">
        <f t="shared" si="22"/>
        <v>0</v>
      </c>
      <c r="AA35" s="106">
        <f t="shared" si="23"/>
        <v>0</v>
      </c>
      <c r="AB35" s="97">
        <f t="shared" si="24"/>
        <v>0</v>
      </c>
      <c r="AC35" s="97">
        <f t="shared" si="25"/>
        <v>0</v>
      </c>
      <c r="AD35" s="97">
        <f t="shared" si="26"/>
        <v>0</v>
      </c>
      <c r="AE35" s="97">
        <f t="shared" si="27"/>
        <v>0</v>
      </c>
      <c r="AF35" s="106">
        <f t="shared" si="28"/>
        <v>0</v>
      </c>
      <c r="AG35" s="97">
        <f t="shared" si="29"/>
        <v>0</v>
      </c>
      <c r="AH35" s="97">
        <f t="shared" si="29"/>
        <v>0</v>
      </c>
      <c r="AI35" s="97">
        <f t="shared" si="17"/>
        <v>0</v>
      </c>
      <c r="AJ35" s="97">
        <f t="shared" si="17"/>
        <v>0</v>
      </c>
      <c r="AK35" s="106">
        <f t="shared" si="17"/>
        <v>0</v>
      </c>
    </row>
    <row r="36" spans="2:37" x14ac:dyDescent="0.25">
      <c r="B36" s="175"/>
      <c r="C36" s="176"/>
      <c r="D36" s="177"/>
      <c r="E36" s="179"/>
      <c r="F36" s="192"/>
      <c r="G36" s="112"/>
      <c r="H36" s="94"/>
      <c r="I36" s="94"/>
      <c r="J36" s="94"/>
      <c r="K36" s="92"/>
      <c r="L36" s="112"/>
      <c r="M36" s="94"/>
      <c r="N36" s="94"/>
      <c r="O36" s="94"/>
      <c r="P36" s="92"/>
      <c r="Q36" s="93"/>
      <c r="R36" s="96"/>
      <c r="S36" s="96"/>
      <c r="T36" s="97">
        <f t="shared" si="18"/>
        <v>0</v>
      </c>
      <c r="U36" s="229"/>
      <c r="V36" s="210"/>
      <c r="W36" s="105">
        <f t="shared" si="19"/>
        <v>0</v>
      </c>
      <c r="X36" s="97">
        <f t="shared" si="20"/>
        <v>0</v>
      </c>
      <c r="Y36" s="97">
        <f t="shared" si="21"/>
        <v>0</v>
      </c>
      <c r="Z36" s="97">
        <f t="shared" si="22"/>
        <v>0</v>
      </c>
      <c r="AA36" s="106">
        <f t="shared" si="23"/>
        <v>0</v>
      </c>
      <c r="AB36" s="97">
        <f t="shared" si="24"/>
        <v>0</v>
      </c>
      <c r="AC36" s="97">
        <f t="shared" si="25"/>
        <v>0</v>
      </c>
      <c r="AD36" s="97">
        <f t="shared" si="26"/>
        <v>0</v>
      </c>
      <c r="AE36" s="97">
        <f t="shared" si="27"/>
        <v>0</v>
      </c>
      <c r="AF36" s="106">
        <f t="shared" si="28"/>
        <v>0</v>
      </c>
      <c r="AG36" s="97">
        <f t="shared" si="29"/>
        <v>0</v>
      </c>
      <c r="AH36" s="97">
        <f t="shared" si="29"/>
        <v>0</v>
      </c>
      <c r="AI36" s="97">
        <f t="shared" si="17"/>
        <v>0</v>
      </c>
      <c r="AJ36" s="97">
        <f t="shared" si="17"/>
        <v>0</v>
      </c>
      <c r="AK36" s="106">
        <f t="shared" si="17"/>
        <v>0</v>
      </c>
    </row>
    <row r="37" spans="2:37" x14ac:dyDescent="0.25">
      <c r="B37" s="175"/>
      <c r="C37" s="176"/>
      <c r="D37" s="177"/>
      <c r="E37" s="179"/>
      <c r="F37" s="192"/>
      <c r="G37" s="112"/>
      <c r="H37" s="94"/>
      <c r="I37" s="94"/>
      <c r="J37" s="94"/>
      <c r="K37" s="92"/>
      <c r="L37" s="112"/>
      <c r="M37" s="94"/>
      <c r="N37" s="94"/>
      <c r="O37" s="94"/>
      <c r="P37" s="92"/>
      <c r="Q37" s="93"/>
      <c r="R37" s="96"/>
      <c r="S37" s="96"/>
      <c r="T37" s="97">
        <f t="shared" si="18"/>
        <v>0</v>
      </c>
      <c r="U37" s="229"/>
      <c r="V37" s="210"/>
      <c r="W37" s="105">
        <f t="shared" si="19"/>
        <v>0</v>
      </c>
      <c r="X37" s="97">
        <f t="shared" si="20"/>
        <v>0</v>
      </c>
      <c r="Y37" s="97">
        <f t="shared" si="21"/>
        <v>0</v>
      </c>
      <c r="Z37" s="97">
        <f t="shared" si="22"/>
        <v>0</v>
      </c>
      <c r="AA37" s="106">
        <f t="shared" si="23"/>
        <v>0</v>
      </c>
      <c r="AB37" s="97">
        <f t="shared" si="24"/>
        <v>0</v>
      </c>
      <c r="AC37" s="97">
        <f t="shared" si="25"/>
        <v>0</v>
      </c>
      <c r="AD37" s="97">
        <f t="shared" si="26"/>
        <v>0</v>
      </c>
      <c r="AE37" s="97">
        <f t="shared" si="27"/>
        <v>0</v>
      </c>
      <c r="AF37" s="106">
        <f t="shared" si="28"/>
        <v>0</v>
      </c>
      <c r="AG37" s="97">
        <f t="shared" si="29"/>
        <v>0</v>
      </c>
      <c r="AH37" s="97">
        <f t="shared" si="29"/>
        <v>0</v>
      </c>
      <c r="AI37" s="97">
        <f t="shared" si="17"/>
        <v>0</v>
      </c>
      <c r="AJ37" s="97">
        <f t="shared" si="17"/>
        <v>0</v>
      </c>
      <c r="AK37" s="106">
        <f t="shared" si="17"/>
        <v>0</v>
      </c>
    </row>
    <row r="38" spans="2:37" x14ac:dyDescent="0.25">
      <c r="B38" s="175"/>
      <c r="C38" s="176"/>
      <c r="D38" s="177"/>
      <c r="E38" s="179"/>
      <c r="F38" s="192"/>
      <c r="G38" s="112"/>
      <c r="H38" s="94"/>
      <c r="I38" s="94"/>
      <c r="J38" s="94"/>
      <c r="K38" s="92"/>
      <c r="L38" s="112"/>
      <c r="M38" s="94"/>
      <c r="N38" s="94"/>
      <c r="O38" s="94"/>
      <c r="P38" s="92"/>
      <c r="Q38" s="93"/>
      <c r="R38" s="96"/>
      <c r="S38" s="96"/>
      <c r="T38" s="97">
        <f t="shared" si="18"/>
        <v>0</v>
      </c>
      <c r="U38" s="229"/>
      <c r="V38" s="210"/>
      <c r="W38" s="105">
        <f t="shared" si="19"/>
        <v>0</v>
      </c>
      <c r="X38" s="97">
        <f t="shared" si="20"/>
        <v>0</v>
      </c>
      <c r="Y38" s="97">
        <f t="shared" si="21"/>
        <v>0</v>
      </c>
      <c r="Z38" s="97">
        <f t="shared" si="22"/>
        <v>0</v>
      </c>
      <c r="AA38" s="106">
        <f t="shared" si="23"/>
        <v>0</v>
      </c>
      <c r="AB38" s="97">
        <f t="shared" si="24"/>
        <v>0</v>
      </c>
      <c r="AC38" s="97">
        <f t="shared" si="25"/>
        <v>0</v>
      </c>
      <c r="AD38" s="97">
        <f t="shared" si="26"/>
        <v>0</v>
      </c>
      <c r="AE38" s="97">
        <f t="shared" si="27"/>
        <v>0</v>
      </c>
      <c r="AF38" s="106">
        <f t="shared" si="28"/>
        <v>0</v>
      </c>
      <c r="AG38" s="97">
        <f t="shared" si="29"/>
        <v>0</v>
      </c>
      <c r="AH38" s="97">
        <f t="shared" si="29"/>
        <v>0</v>
      </c>
      <c r="AI38" s="97">
        <f t="shared" si="17"/>
        <v>0</v>
      </c>
      <c r="AJ38" s="97">
        <f t="shared" si="17"/>
        <v>0</v>
      </c>
      <c r="AK38" s="106">
        <f t="shared" si="17"/>
        <v>0</v>
      </c>
    </row>
    <row r="39" spans="2:37" x14ac:dyDescent="0.25">
      <c r="B39" s="175"/>
      <c r="C39" s="176"/>
      <c r="D39" s="177"/>
      <c r="E39" s="179"/>
      <c r="F39" s="192"/>
      <c r="G39" s="112"/>
      <c r="H39" s="94"/>
      <c r="I39" s="94"/>
      <c r="J39" s="94"/>
      <c r="K39" s="92"/>
      <c r="L39" s="112"/>
      <c r="M39" s="94"/>
      <c r="N39" s="94"/>
      <c r="O39" s="94"/>
      <c r="P39" s="92"/>
      <c r="Q39" s="93"/>
      <c r="R39" s="96"/>
      <c r="S39" s="96"/>
      <c r="T39" s="97">
        <f t="shared" si="18"/>
        <v>0</v>
      </c>
      <c r="U39" s="229"/>
      <c r="V39" s="210"/>
      <c r="W39" s="105">
        <f t="shared" si="19"/>
        <v>0</v>
      </c>
      <c r="X39" s="97">
        <f t="shared" si="20"/>
        <v>0</v>
      </c>
      <c r="Y39" s="97">
        <f t="shared" si="21"/>
        <v>0</v>
      </c>
      <c r="Z39" s="97">
        <f t="shared" si="22"/>
        <v>0</v>
      </c>
      <c r="AA39" s="106">
        <f t="shared" si="23"/>
        <v>0</v>
      </c>
      <c r="AB39" s="97">
        <f t="shared" si="24"/>
        <v>0</v>
      </c>
      <c r="AC39" s="97">
        <f t="shared" si="25"/>
        <v>0</v>
      </c>
      <c r="AD39" s="97">
        <f t="shared" si="26"/>
        <v>0</v>
      </c>
      <c r="AE39" s="97">
        <f t="shared" si="27"/>
        <v>0</v>
      </c>
      <c r="AF39" s="106">
        <f t="shared" si="28"/>
        <v>0</v>
      </c>
      <c r="AG39" s="97">
        <f t="shared" si="29"/>
        <v>0</v>
      </c>
      <c r="AH39" s="97">
        <f t="shared" si="29"/>
        <v>0</v>
      </c>
      <c r="AI39" s="97">
        <f t="shared" si="17"/>
        <v>0</v>
      </c>
      <c r="AJ39" s="97">
        <f t="shared" si="17"/>
        <v>0</v>
      </c>
      <c r="AK39" s="106">
        <f t="shared" si="17"/>
        <v>0</v>
      </c>
    </row>
    <row r="40" spans="2:37" x14ac:dyDescent="0.25">
      <c r="B40" s="175"/>
      <c r="C40" s="176"/>
      <c r="D40" s="177"/>
      <c r="E40" s="179"/>
      <c r="F40" s="192"/>
      <c r="G40" s="112"/>
      <c r="H40" s="94"/>
      <c r="I40" s="94"/>
      <c r="J40" s="94"/>
      <c r="K40" s="92"/>
      <c r="L40" s="112"/>
      <c r="M40" s="94"/>
      <c r="N40" s="94"/>
      <c r="O40" s="94"/>
      <c r="P40" s="92"/>
      <c r="Q40" s="93"/>
      <c r="R40" s="96"/>
      <c r="S40" s="96"/>
      <c r="T40" s="97">
        <f t="shared" si="18"/>
        <v>0</v>
      </c>
      <c r="U40" s="229"/>
      <c r="V40" s="210"/>
      <c r="W40" s="105">
        <f t="shared" si="19"/>
        <v>0</v>
      </c>
      <c r="X40" s="97">
        <f t="shared" si="20"/>
        <v>0</v>
      </c>
      <c r="Y40" s="97">
        <f t="shared" si="21"/>
        <v>0</v>
      </c>
      <c r="Z40" s="97">
        <f t="shared" si="22"/>
        <v>0</v>
      </c>
      <c r="AA40" s="106">
        <f t="shared" si="23"/>
        <v>0</v>
      </c>
      <c r="AB40" s="97">
        <f t="shared" si="24"/>
        <v>0</v>
      </c>
      <c r="AC40" s="97">
        <f t="shared" si="25"/>
        <v>0</v>
      </c>
      <c r="AD40" s="97">
        <f t="shared" si="26"/>
        <v>0</v>
      </c>
      <c r="AE40" s="97">
        <f t="shared" si="27"/>
        <v>0</v>
      </c>
      <c r="AF40" s="106">
        <f t="shared" si="28"/>
        <v>0</v>
      </c>
      <c r="AG40" s="97">
        <f t="shared" si="29"/>
        <v>0</v>
      </c>
      <c r="AH40" s="97">
        <f t="shared" si="29"/>
        <v>0</v>
      </c>
      <c r="AI40" s="97">
        <f t="shared" si="17"/>
        <v>0</v>
      </c>
      <c r="AJ40" s="97">
        <f t="shared" si="17"/>
        <v>0</v>
      </c>
      <c r="AK40" s="106">
        <f t="shared" si="17"/>
        <v>0</v>
      </c>
    </row>
    <row r="41" spans="2:37" x14ac:dyDescent="0.25">
      <c r="B41" s="180"/>
      <c r="C41" s="176"/>
      <c r="D41" s="177"/>
      <c r="E41" s="179"/>
      <c r="F41" s="192"/>
      <c r="G41" s="112"/>
      <c r="H41" s="94"/>
      <c r="I41" s="94"/>
      <c r="J41" s="94"/>
      <c r="K41" s="92"/>
      <c r="L41" s="112"/>
      <c r="M41" s="94"/>
      <c r="N41" s="94"/>
      <c r="O41" s="94"/>
      <c r="P41" s="92"/>
      <c r="Q41" s="93"/>
      <c r="R41" s="95"/>
      <c r="S41" s="96"/>
      <c r="T41" s="97">
        <f t="shared" si="18"/>
        <v>0</v>
      </c>
      <c r="U41" s="229"/>
      <c r="V41" s="210"/>
      <c r="W41" s="105">
        <f t="shared" si="19"/>
        <v>0</v>
      </c>
      <c r="X41" s="97">
        <f t="shared" si="20"/>
        <v>0</v>
      </c>
      <c r="Y41" s="97">
        <f t="shared" si="21"/>
        <v>0</v>
      </c>
      <c r="Z41" s="97">
        <f t="shared" si="22"/>
        <v>0</v>
      </c>
      <c r="AA41" s="106">
        <f t="shared" si="23"/>
        <v>0</v>
      </c>
      <c r="AB41" s="97">
        <f t="shared" si="24"/>
        <v>0</v>
      </c>
      <c r="AC41" s="97">
        <f t="shared" si="25"/>
        <v>0</v>
      </c>
      <c r="AD41" s="97">
        <f t="shared" si="26"/>
        <v>0</v>
      </c>
      <c r="AE41" s="97">
        <f t="shared" si="27"/>
        <v>0</v>
      </c>
      <c r="AF41" s="106">
        <f t="shared" si="28"/>
        <v>0</v>
      </c>
      <c r="AG41" s="97">
        <f t="shared" si="29"/>
        <v>0</v>
      </c>
      <c r="AH41" s="97">
        <f t="shared" si="29"/>
        <v>0</v>
      </c>
      <c r="AI41" s="97">
        <f t="shared" si="17"/>
        <v>0</v>
      </c>
      <c r="AJ41" s="97">
        <f t="shared" si="17"/>
        <v>0</v>
      </c>
      <c r="AK41" s="106">
        <f t="shared" si="17"/>
        <v>0</v>
      </c>
    </row>
    <row r="42" spans="2:37" x14ac:dyDescent="0.25">
      <c r="B42" s="175"/>
      <c r="C42" s="176"/>
      <c r="D42" s="177"/>
      <c r="E42" s="179"/>
      <c r="F42" s="192"/>
      <c r="G42" s="112"/>
      <c r="H42" s="94"/>
      <c r="I42" s="94"/>
      <c r="J42" s="94"/>
      <c r="K42" s="92"/>
      <c r="L42" s="112"/>
      <c r="M42" s="94"/>
      <c r="N42" s="94"/>
      <c r="O42" s="94"/>
      <c r="P42" s="92"/>
      <c r="Q42" s="93"/>
      <c r="R42" s="96"/>
      <c r="S42" s="96"/>
      <c r="T42" s="97">
        <f t="shared" si="18"/>
        <v>0</v>
      </c>
      <c r="U42" s="229"/>
      <c r="V42" s="210"/>
      <c r="W42" s="105">
        <f t="shared" si="19"/>
        <v>0</v>
      </c>
      <c r="X42" s="97">
        <f t="shared" si="20"/>
        <v>0</v>
      </c>
      <c r="Y42" s="97">
        <f t="shared" si="21"/>
        <v>0</v>
      </c>
      <c r="Z42" s="97">
        <f t="shared" si="22"/>
        <v>0</v>
      </c>
      <c r="AA42" s="106">
        <f t="shared" si="23"/>
        <v>0</v>
      </c>
      <c r="AB42" s="97">
        <f t="shared" si="24"/>
        <v>0</v>
      </c>
      <c r="AC42" s="97">
        <f t="shared" si="25"/>
        <v>0</v>
      </c>
      <c r="AD42" s="97">
        <f t="shared" si="26"/>
        <v>0</v>
      </c>
      <c r="AE42" s="97">
        <f t="shared" si="27"/>
        <v>0</v>
      </c>
      <c r="AF42" s="106">
        <f t="shared" si="28"/>
        <v>0</v>
      </c>
      <c r="AG42" s="97">
        <f t="shared" si="29"/>
        <v>0</v>
      </c>
      <c r="AH42" s="97">
        <f t="shared" si="29"/>
        <v>0</v>
      </c>
      <c r="AI42" s="97">
        <f t="shared" si="17"/>
        <v>0</v>
      </c>
      <c r="AJ42" s="97">
        <f t="shared" si="17"/>
        <v>0</v>
      </c>
      <c r="AK42" s="106">
        <f t="shared" si="17"/>
        <v>0</v>
      </c>
    </row>
    <row r="43" spans="2:37" x14ac:dyDescent="0.25">
      <c r="B43" s="175"/>
      <c r="C43" s="176"/>
      <c r="D43" s="177"/>
      <c r="E43" s="179"/>
      <c r="F43" s="192"/>
      <c r="G43" s="112"/>
      <c r="H43" s="94"/>
      <c r="I43" s="94"/>
      <c r="J43" s="94"/>
      <c r="K43" s="92"/>
      <c r="L43" s="112"/>
      <c r="M43" s="94"/>
      <c r="N43" s="94"/>
      <c r="O43" s="94"/>
      <c r="P43" s="92"/>
      <c r="Q43" s="93"/>
      <c r="R43" s="96"/>
      <c r="S43" s="96"/>
      <c r="T43" s="97">
        <f t="shared" si="18"/>
        <v>0</v>
      </c>
      <c r="U43" s="229"/>
      <c r="V43" s="210"/>
      <c r="W43" s="105">
        <f t="shared" si="19"/>
        <v>0</v>
      </c>
      <c r="X43" s="97">
        <f t="shared" si="20"/>
        <v>0</v>
      </c>
      <c r="Y43" s="97">
        <f t="shared" si="21"/>
        <v>0</v>
      </c>
      <c r="Z43" s="97">
        <f t="shared" si="22"/>
        <v>0</v>
      </c>
      <c r="AA43" s="106">
        <f t="shared" si="23"/>
        <v>0</v>
      </c>
      <c r="AB43" s="97">
        <f t="shared" si="24"/>
        <v>0</v>
      </c>
      <c r="AC43" s="97">
        <f t="shared" si="25"/>
        <v>0</v>
      </c>
      <c r="AD43" s="97">
        <f t="shared" si="26"/>
        <v>0</v>
      </c>
      <c r="AE43" s="97">
        <f t="shared" si="27"/>
        <v>0</v>
      </c>
      <c r="AF43" s="106">
        <f t="shared" si="28"/>
        <v>0</v>
      </c>
      <c r="AG43" s="97">
        <f t="shared" si="29"/>
        <v>0</v>
      </c>
      <c r="AH43" s="97">
        <f t="shared" si="29"/>
        <v>0</v>
      </c>
      <c r="AI43" s="97">
        <f t="shared" si="17"/>
        <v>0</v>
      </c>
      <c r="AJ43" s="97">
        <f t="shared" si="17"/>
        <v>0</v>
      </c>
      <c r="AK43" s="106">
        <f t="shared" si="17"/>
        <v>0</v>
      </c>
    </row>
    <row r="44" spans="2:37" x14ac:dyDescent="0.25">
      <c r="B44" s="175"/>
      <c r="C44" s="176"/>
      <c r="D44" s="177"/>
      <c r="E44" s="179"/>
      <c r="F44" s="192"/>
      <c r="G44" s="112"/>
      <c r="H44" s="94"/>
      <c r="I44" s="94"/>
      <c r="J44" s="94"/>
      <c r="K44" s="92"/>
      <c r="L44" s="112"/>
      <c r="M44" s="94"/>
      <c r="N44" s="94"/>
      <c r="O44" s="94"/>
      <c r="P44" s="92"/>
      <c r="Q44" s="93"/>
      <c r="R44" s="96"/>
      <c r="S44" s="96"/>
      <c r="T44" s="97">
        <f t="shared" si="18"/>
        <v>0</v>
      </c>
      <c r="U44" s="229"/>
      <c r="V44" s="210"/>
      <c r="W44" s="105">
        <f t="shared" si="19"/>
        <v>0</v>
      </c>
      <c r="X44" s="97">
        <f t="shared" si="20"/>
        <v>0</v>
      </c>
      <c r="Y44" s="97">
        <f t="shared" si="21"/>
        <v>0</v>
      </c>
      <c r="Z44" s="97">
        <f t="shared" si="22"/>
        <v>0</v>
      </c>
      <c r="AA44" s="106">
        <f t="shared" si="23"/>
        <v>0</v>
      </c>
      <c r="AB44" s="97">
        <f t="shared" si="24"/>
        <v>0</v>
      </c>
      <c r="AC44" s="97">
        <f t="shared" si="25"/>
        <v>0</v>
      </c>
      <c r="AD44" s="97">
        <f t="shared" si="26"/>
        <v>0</v>
      </c>
      <c r="AE44" s="97">
        <f t="shared" si="27"/>
        <v>0</v>
      </c>
      <c r="AF44" s="106">
        <f t="shared" si="28"/>
        <v>0</v>
      </c>
      <c r="AG44" s="97">
        <f t="shared" si="29"/>
        <v>0</v>
      </c>
      <c r="AH44" s="97">
        <f t="shared" si="29"/>
        <v>0</v>
      </c>
      <c r="AI44" s="97">
        <f t="shared" si="29"/>
        <v>0</v>
      </c>
      <c r="AJ44" s="97">
        <f t="shared" si="29"/>
        <v>0</v>
      </c>
      <c r="AK44" s="106">
        <f t="shared" si="29"/>
        <v>0</v>
      </c>
    </row>
    <row r="45" spans="2:37" x14ac:dyDescent="0.25">
      <c r="B45" s="175"/>
      <c r="C45" s="176"/>
      <c r="D45" s="177"/>
      <c r="E45" s="179"/>
      <c r="F45" s="192"/>
      <c r="G45" s="112"/>
      <c r="H45" s="94"/>
      <c r="I45" s="94"/>
      <c r="J45" s="94"/>
      <c r="K45" s="92"/>
      <c r="L45" s="112"/>
      <c r="M45" s="94"/>
      <c r="N45" s="94"/>
      <c r="O45" s="94"/>
      <c r="P45" s="92"/>
      <c r="Q45" s="93"/>
      <c r="R45" s="96"/>
      <c r="S45" s="96"/>
      <c r="T45" s="97">
        <f t="shared" si="18"/>
        <v>0</v>
      </c>
      <c r="U45" s="229"/>
      <c r="V45" s="210"/>
      <c r="W45" s="105">
        <f t="shared" si="19"/>
        <v>0</v>
      </c>
      <c r="X45" s="97">
        <f t="shared" si="20"/>
        <v>0</v>
      </c>
      <c r="Y45" s="97">
        <f t="shared" si="21"/>
        <v>0</v>
      </c>
      <c r="Z45" s="97">
        <f t="shared" si="22"/>
        <v>0</v>
      </c>
      <c r="AA45" s="106">
        <f t="shared" si="23"/>
        <v>0</v>
      </c>
      <c r="AB45" s="97">
        <f t="shared" si="24"/>
        <v>0</v>
      </c>
      <c r="AC45" s="97">
        <f t="shared" si="25"/>
        <v>0</v>
      </c>
      <c r="AD45" s="97">
        <f t="shared" si="26"/>
        <v>0</v>
      </c>
      <c r="AE45" s="97">
        <f t="shared" si="27"/>
        <v>0</v>
      </c>
      <c r="AF45" s="106">
        <f t="shared" si="28"/>
        <v>0</v>
      </c>
      <c r="AG45" s="97">
        <f t="shared" si="29"/>
        <v>0</v>
      </c>
      <c r="AH45" s="97">
        <f t="shared" si="29"/>
        <v>0</v>
      </c>
      <c r="AI45" s="97">
        <f t="shared" si="29"/>
        <v>0</v>
      </c>
      <c r="AJ45" s="97">
        <f t="shared" si="29"/>
        <v>0</v>
      </c>
      <c r="AK45" s="106">
        <f t="shared" si="29"/>
        <v>0</v>
      </c>
    </row>
    <row r="46" spans="2:37" x14ac:dyDescent="0.25">
      <c r="B46" s="175"/>
      <c r="C46" s="176"/>
      <c r="D46" s="177"/>
      <c r="E46" s="179"/>
      <c r="F46" s="192"/>
      <c r="G46" s="112"/>
      <c r="H46" s="94"/>
      <c r="I46" s="94"/>
      <c r="J46" s="94"/>
      <c r="K46" s="92"/>
      <c r="L46" s="112"/>
      <c r="M46" s="94"/>
      <c r="N46" s="94"/>
      <c r="O46" s="94"/>
      <c r="P46" s="92"/>
      <c r="Q46" s="93"/>
      <c r="R46" s="96"/>
      <c r="S46" s="96"/>
      <c r="T46" s="97">
        <f t="shared" si="18"/>
        <v>0</v>
      </c>
      <c r="U46" s="229"/>
      <c r="V46" s="210"/>
      <c r="W46" s="105">
        <f t="shared" si="19"/>
        <v>0</v>
      </c>
      <c r="X46" s="97">
        <f t="shared" si="20"/>
        <v>0</v>
      </c>
      <c r="Y46" s="97">
        <f t="shared" si="21"/>
        <v>0</v>
      </c>
      <c r="Z46" s="97">
        <f t="shared" si="22"/>
        <v>0</v>
      </c>
      <c r="AA46" s="106">
        <f t="shared" si="23"/>
        <v>0</v>
      </c>
      <c r="AB46" s="97">
        <f t="shared" si="24"/>
        <v>0</v>
      </c>
      <c r="AC46" s="97">
        <f t="shared" si="25"/>
        <v>0</v>
      </c>
      <c r="AD46" s="97">
        <f t="shared" si="26"/>
        <v>0</v>
      </c>
      <c r="AE46" s="97">
        <f t="shared" si="27"/>
        <v>0</v>
      </c>
      <c r="AF46" s="106">
        <f t="shared" si="28"/>
        <v>0</v>
      </c>
      <c r="AG46" s="97">
        <f t="shared" si="29"/>
        <v>0</v>
      </c>
      <c r="AH46" s="97">
        <f t="shared" si="29"/>
        <v>0</v>
      </c>
      <c r="AI46" s="97">
        <f t="shared" si="29"/>
        <v>0</v>
      </c>
      <c r="AJ46" s="97">
        <f t="shared" si="29"/>
        <v>0</v>
      </c>
      <c r="AK46" s="106">
        <f t="shared" si="29"/>
        <v>0</v>
      </c>
    </row>
    <row r="47" spans="2:37" x14ac:dyDescent="0.25">
      <c r="B47" s="175"/>
      <c r="C47" s="176"/>
      <c r="D47" s="177"/>
      <c r="E47" s="179"/>
      <c r="F47" s="192"/>
      <c r="G47" s="112"/>
      <c r="H47" s="94"/>
      <c r="I47" s="94"/>
      <c r="J47" s="94"/>
      <c r="K47" s="92"/>
      <c r="L47" s="112"/>
      <c r="M47" s="94"/>
      <c r="N47" s="94"/>
      <c r="O47" s="94"/>
      <c r="P47" s="92"/>
      <c r="Q47" s="93"/>
      <c r="R47" s="96"/>
      <c r="S47" s="96"/>
      <c r="T47" s="97">
        <f t="shared" si="18"/>
        <v>0</v>
      </c>
      <c r="U47" s="229"/>
      <c r="V47" s="210"/>
      <c r="W47" s="105">
        <f t="shared" si="19"/>
        <v>0</v>
      </c>
      <c r="X47" s="97">
        <f t="shared" si="20"/>
        <v>0</v>
      </c>
      <c r="Y47" s="97">
        <f t="shared" si="21"/>
        <v>0</v>
      </c>
      <c r="Z47" s="97">
        <f t="shared" si="22"/>
        <v>0</v>
      </c>
      <c r="AA47" s="106">
        <f t="shared" si="23"/>
        <v>0</v>
      </c>
      <c r="AB47" s="97">
        <f t="shared" si="24"/>
        <v>0</v>
      </c>
      <c r="AC47" s="97">
        <f t="shared" si="25"/>
        <v>0</v>
      </c>
      <c r="AD47" s="97">
        <f t="shared" si="26"/>
        <v>0</v>
      </c>
      <c r="AE47" s="97">
        <f t="shared" si="27"/>
        <v>0</v>
      </c>
      <c r="AF47" s="106">
        <f t="shared" si="28"/>
        <v>0</v>
      </c>
      <c r="AG47" s="97">
        <f t="shared" si="29"/>
        <v>0</v>
      </c>
      <c r="AH47" s="97">
        <f t="shared" si="29"/>
        <v>0</v>
      </c>
      <c r="AI47" s="97">
        <f t="shared" si="29"/>
        <v>0</v>
      </c>
      <c r="AJ47" s="97">
        <f t="shared" si="29"/>
        <v>0</v>
      </c>
      <c r="AK47" s="106">
        <f t="shared" si="29"/>
        <v>0</v>
      </c>
    </row>
    <row r="48" spans="2:37" x14ac:dyDescent="0.25">
      <c r="B48" s="175"/>
      <c r="C48" s="176"/>
      <c r="D48" s="177"/>
      <c r="E48" s="179"/>
      <c r="F48" s="192"/>
      <c r="G48" s="112"/>
      <c r="H48" s="94"/>
      <c r="I48" s="94"/>
      <c r="J48" s="94"/>
      <c r="K48" s="92"/>
      <c r="L48" s="112"/>
      <c r="M48" s="94"/>
      <c r="N48" s="94"/>
      <c r="O48" s="94"/>
      <c r="P48" s="92"/>
      <c r="Q48" s="93"/>
      <c r="R48" s="96"/>
      <c r="S48" s="96"/>
      <c r="T48" s="97">
        <f t="shared" si="18"/>
        <v>0</v>
      </c>
      <c r="U48" s="229"/>
      <c r="V48" s="210"/>
      <c r="W48" s="105">
        <f t="shared" si="19"/>
        <v>0</v>
      </c>
      <c r="X48" s="97">
        <f t="shared" si="20"/>
        <v>0</v>
      </c>
      <c r="Y48" s="97">
        <f t="shared" si="21"/>
        <v>0</v>
      </c>
      <c r="Z48" s="97">
        <f t="shared" si="22"/>
        <v>0</v>
      </c>
      <c r="AA48" s="106">
        <f t="shared" si="23"/>
        <v>0</v>
      </c>
      <c r="AB48" s="97">
        <f t="shared" si="24"/>
        <v>0</v>
      </c>
      <c r="AC48" s="97">
        <f t="shared" si="25"/>
        <v>0</v>
      </c>
      <c r="AD48" s="97">
        <f t="shared" si="26"/>
        <v>0</v>
      </c>
      <c r="AE48" s="97">
        <f t="shared" si="27"/>
        <v>0</v>
      </c>
      <c r="AF48" s="106">
        <f t="shared" si="28"/>
        <v>0</v>
      </c>
      <c r="AG48" s="97">
        <f t="shared" si="29"/>
        <v>0</v>
      </c>
      <c r="AH48" s="97">
        <f t="shared" si="29"/>
        <v>0</v>
      </c>
      <c r="AI48" s="97">
        <f t="shared" si="29"/>
        <v>0</v>
      </c>
      <c r="AJ48" s="97">
        <f t="shared" si="29"/>
        <v>0</v>
      </c>
      <c r="AK48" s="106">
        <f t="shared" si="29"/>
        <v>0</v>
      </c>
    </row>
    <row r="49" spans="2:37" x14ac:dyDescent="0.25">
      <c r="B49" s="175"/>
      <c r="C49" s="176"/>
      <c r="D49" s="177"/>
      <c r="E49" s="179"/>
      <c r="F49" s="192"/>
      <c r="G49" s="112"/>
      <c r="H49" s="94"/>
      <c r="I49" s="94"/>
      <c r="J49" s="94"/>
      <c r="K49" s="92"/>
      <c r="L49" s="112"/>
      <c r="M49" s="94"/>
      <c r="N49" s="94"/>
      <c r="O49" s="94"/>
      <c r="P49" s="92"/>
      <c r="Q49" s="93"/>
      <c r="R49" s="96"/>
      <c r="S49" s="96"/>
      <c r="T49" s="97">
        <f t="shared" si="18"/>
        <v>0</v>
      </c>
      <c r="U49" s="229"/>
      <c r="V49" s="210"/>
      <c r="W49" s="105">
        <f t="shared" si="19"/>
        <v>0</v>
      </c>
      <c r="X49" s="97">
        <f t="shared" si="20"/>
        <v>0</v>
      </c>
      <c r="Y49" s="97">
        <f t="shared" si="21"/>
        <v>0</v>
      </c>
      <c r="Z49" s="97">
        <f t="shared" si="22"/>
        <v>0</v>
      </c>
      <c r="AA49" s="106">
        <f t="shared" si="23"/>
        <v>0</v>
      </c>
      <c r="AB49" s="97">
        <f t="shared" si="24"/>
        <v>0</v>
      </c>
      <c r="AC49" s="97">
        <f t="shared" si="25"/>
        <v>0</v>
      </c>
      <c r="AD49" s="97">
        <f t="shared" si="26"/>
        <v>0</v>
      </c>
      <c r="AE49" s="97">
        <f t="shared" si="27"/>
        <v>0</v>
      </c>
      <c r="AF49" s="106">
        <f t="shared" si="28"/>
        <v>0</v>
      </c>
      <c r="AG49" s="97">
        <f t="shared" si="29"/>
        <v>0</v>
      </c>
      <c r="AH49" s="97">
        <f t="shared" si="29"/>
        <v>0</v>
      </c>
      <c r="AI49" s="97">
        <f t="shared" si="29"/>
        <v>0</v>
      </c>
      <c r="AJ49" s="97">
        <f t="shared" si="29"/>
        <v>0</v>
      </c>
      <c r="AK49" s="106">
        <f t="shared" si="29"/>
        <v>0</v>
      </c>
    </row>
    <row r="50" spans="2:37" x14ac:dyDescent="0.25">
      <c r="B50" s="175"/>
      <c r="C50" s="176"/>
      <c r="D50" s="177"/>
      <c r="E50" s="179"/>
      <c r="F50" s="192"/>
      <c r="G50" s="112"/>
      <c r="H50" s="94"/>
      <c r="I50" s="94"/>
      <c r="J50" s="94"/>
      <c r="K50" s="92"/>
      <c r="L50" s="112"/>
      <c r="M50" s="94"/>
      <c r="N50" s="94"/>
      <c r="O50" s="94"/>
      <c r="P50" s="92"/>
      <c r="Q50" s="93"/>
      <c r="R50" s="96"/>
      <c r="S50" s="96"/>
      <c r="T50" s="97">
        <f t="shared" si="18"/>
        <v>0</v>
      </c>
      <c r="U50" s="229"/>
      <c r="V50" s="210"/>
      <c r="W50" s="105">
        <f t="shared" si="19"/>
        <v>0</v>
      </c>
      <c r="X50" s="97">
        <f t="shared" si="20"/>
        <v>0</v>
      </c>
      <c r="Y50" s="97">
        <f t="shared" si="21"/>
        <v>0</v>
      </c>
      <c r="Z50" s="97">
        <f t="shared" si="22"/>
        <v>0</v>
      </c>
      <c r="AA50" s="106">
        <f t="shared" si="23"/>
        <v>0</v>
      </c>
      <c r="AB50" s="97">
        <f t="shared" si="24"/>
        <v>0</v>
      </c>
      <c r="AC50" s="97">
        <f t="shared" si="25"/>
        <v>0</v>
      </c>
      <c r="AD50" s="97">
        <f t="shared" si="26"/>
        <v>0</v>
      </c>
      <c r="AE50" s="97">
        <f t="shared" si="27"/>
        <v>0</v>
      </c>
      <c r="AF50" s="106">
        <f t="shared" si="28"/>
        <v>0</v>
      </c>
      <c r="AG50" s="97">
        <f t="shared" si="29"/>
        <v>0</v>
      </c>
      <c r="AH50" s="97">
        <f t="shared" si="29"/>
        <v>0</v>
      </c>
      <c r="AI50" s="97">
        <f t="shared" si="29"/>
        <v>0</v>
      </c>
      <c r="AJ50" s="97">
        <f t="shared" si="29"/>
        <v>0</v>
      </c>
      <c r="AK50" s="106">
        <f t="shared" si="29"/>
        <v>0</v>
      </c>
    </row>
    <row r="51" spans="2:37" x14ac:dyDescent="0.25">
      <c r="B51" s="175"/>
      <c r="C51" s="176"/>
      <c r="D51" s="177"/>
      <c r="E51" s="179"/>
      <c r="F51" s="192"/>
      <c r="G51" s="112"/>
      <c r="H51" s="94"/>
      <c r="I51" s="94"/>
      <c r="J51" s="94"/>
      <c r="K51" s="92"/>
      <c r="L51" s="112"/>
      <c r="M51" s="94"/>
      <c r="N51" s="94"/>
      <c r="O51" s="94"/>
      <c r="P51" s="92"/>
      <c r="Q51" s="93"/>
      <c r="R51" s="96"/>
      <c r="S51" s="96"/>
      <c r="T51" s="97">
        <f t="shared" si="18"/>
        <v>0</v>
      </c>
      <c r="U51" s="229"/>
      <c r="V51" s="210"/>
      <c r="W51" s="105">
        <f t="shared" si="19"/>
        <v>0</v>
      </c>
      <c r="X51" s="97">
        <f t="shared" si="20"/>
        <v>0</v>
      </c>
      <c r="Y51" s="97">
        <f t="shared" si="21"/>
        <v>0</v>
      </c>
      <c r="Z51" s="97">
        <f t="shared" si="22"/>
        <v>0</v>
      </c>
      <c r="AA51" s="106">
        <f t="shared" si="23"/>
        <v>0</v>
      </c>
      <c r="AB51" s="97">
        <f t="shared" si="24"/>
        <v>0</v>
      </c>
      <c r="AC51" s="97">
        <f t="shared" si="25"/>
        <v>0</v>
      </c>
      <c r="AD51" s="97">
        <f t="shared" si="26"/>
        <v>0</v>
      </c>
      <c r="AE51" s="97">
        <f t="shared" si="27"/>
        <v>0</v>
      </c>
      <c r="AF51" s="106">
        <f t="shared" si="28"/>
        <v>0</v>
      </c>
      <c r="AG51" s="97">
        <f t="shared" si="29"/>
        <v>0</v>
      </c>
      <c r="AH51" s="97">
        <f t="shared" si="29"/>
        <v>0</v>
      </c>
      <c r="AI51" s="97">
        <f t="shared" si="29"/>
        <v>0</v>
      </c>
      <c r="AJ51" s="97">
        <f t="shared" si="29"/>
        <v>0</v>
      </c>
      <c r="AK51" s="106">
        <f t="shared" si="29"/>
        <v>0</v>
      </c>
    </row>
    <row r="52" spans="2:37" x14ac:dyDescent="0.25">
      <c r="B52" s="175"/>
      <c r="C52" s="176"/>
      <c r="D52" s="177"/>
      <c r="E52" s="179"/>
      <c r="F52" s="192"/>
      <c r="G52" s="112"/>
      <c r="H52" s="94"/>
      <c r="I52" s="94"/>
      <c r="J52" s="94"/>
      <c r="K52" s="92"/>
      <c r="L52" s="112"/>
      <c r="M52" s="94"/>
      <c r="N52" s="94"/>
      <c r="O52" s="94"/>
      <c r="P52" s="92"/>
      <c r="Q52" s="93"/>
      <c r="R52" s="96"/>
      <c r="S52" s="96"/>
      <c r="T52" s="97">
        <f t="shared" si="18"/>
        <v>0</v>
      </c>
      <c r="U52" s="229"/>
      <c r="V52" s="210"/>
      <c r="W52" s="105">
        <f t="shared" si="19"/>
        <v>0</v>
      </c>
      <c r="X52" s="97">
        <f t="shared" si="20"/>
        <v>0</v>
      </c>
      <c r="Y52" s="97">
        <f t="shared" si="21"/>
        <v>0</v>
      </c>
      <c r="Z52" s="97">
        <f t="shared" si="22"/>
        <v>0</v>
      </c>
      <c r="AA52" s="106">
        <f t="shared" si="23"/>
        <v>0</v>
      </c>
      <c r="AB52" s="97">
        <f t="shared" si="24"/>
        <v>0</v>
      </c>
      <c r="AC52" s="97">
        <f t="shared" si="25"/>
        <v>0</v>
      </c>
      <c r="AD52" s="97">
        <f t="shared" si="26"/>
        <v>0</v>
      </c>
      <c r="AE52" s="97">
        <f t="shared" si="27"/>
        <v>0</v>
      </c>
      <c r="AF52" s="106">
        <f t="shared" si="28"/>
        <v>0</v>
      </c>
      <c r="AG52" s="97">
        <f t="shared" si="29"/>
        <v>0</v>
      </c>
      <c r="AH52" s="97">
        <f t="shared" si="29"/>
        <v>0</v>
      </c>
      <c r="AI52" s="97">
        <f t="shared" si="29"/>
        <v>0</v>
      </c>
      <c r="AJ52" s="97">
        <f t="shared" si="29"/>
        <v>0</v>
      </c>
      <c r="AK52" s="106">
        <f t="shared" si="29"/>
        <v>0</v>
      </c>
    </row>
    <row r="53" spans="2:37" x14ac:dyDescent="0.25">
      <c r="B53" s="180"/>
      <c r="C53" s="176"/>
      <c r="D53" s="177"/>
      <c r="E53" s="179"/>
      <c r="F53" s="192"/>
      <c r="G53" s="112"/>
      <c r="H53" s="94"/>
      <c r="I53" s="94"/>
      <c r="J53" s="94"/>
      <c r="K53" s="92"/>
      <c r="L53" s="112"/>
      <c r="M53" s="94"/>
      <c r="N53" s="94"/>
      <c r="O53" s="94"/>
      <c r="P53" s="92"/>
      <c r="Q53" s="93"/>
      <c r="R53" s="95"/>
      <c r="S53" s="96"/>
      <c r="T53" s="97">
        <f t="shared" si="18"/>
        <v>0</v>
      </c>
      <c r="U53" s="229"/>
      <c r="V53" s="210"/>
      <c r="W53" s="105">
        <f t="shared" si="19"/>
        <v>0</v>
      </c>
      <c r="X53" s="97">
        <f t="shared" si="20"/>
        <v>0</v>
      </c>
      <c r="Y53" s="97">
        <f t="shared" si="21"/>
        <v>0</v>
      </c>
      <c r="Z53" s="97">
        <f t="shared" si="22"/>
        <v>0</v>
      </c>
      <c r="AA53" s="106">
        <f t="shared" si="23"/>
        <v>0</v>
      </c>
      <c r="AB53" s="97">
        <f t="shared" si="24"/>
        <v>0</v>
      </c>
      <c r="AC53" s="97">
        <f t="shared" si="25"/>
        <v>0</v>
      </c>
      <c r="AD53" s="97">
        <f t="shared" si="26"/>
        <v>0</v>
      </c>
      <c r="AE53" s="97">
        <f t="shared" si="27"/>
        <v>0</v>
      </c>
      <c r="AF53" s="106">
        <f t="shared" si="28"/>
        <v>0</v>
      </c>
      <c r="AG53" s="97">
        <f t="shared" si="29"/>
        <v>0</v>
      </c>
      <c r="AH53" s="97">
        <f t="shared" si="29"/>
        <v>0</v>
      </c>
      <c r="AI53" s="97">
        <f t="shared" si="29"/>
        <v>0</v>
      </c>
      <c r="AJ53" s="97">
        <f t="shared" si="29"/>
        <v>0</v>
      </c>
      <c r="AK53" s="106">
        <f t="shared" si="29"/>
        <v>0</v>
      </c>
    </row>
    <row r="54" spans="2:37" x14ac:dyDescent="0.25">
      <c r="B54" s="175"/>
      <c r="C54" s="176"/>
      <c r="D54" s="177"/>
      <c r="E54" s="179"/>
      <c r="F54" s="192"/>
      <c r="G54" s="112"/>
      <c r="H54" s="94"/>
      <c r="I54" s="94"/>
      <c r="J54" s="94"/>
      <c r="K54" s="92"/>
      <c r="L54" s="112"/>
      <c r="M54" s="94"/>
      <c r="N54" s="94"/>
      <c r="O54" s="94"/>
      <c r="P54" s="92"/>
      <c r="Q54" s="93"/>
      <c r="R54" s="96"/>
      <c r="S54" s="96"/>
      <c r="T54" s="97">
        <f t="shared" si="18"/>
        <v>0</v>
      </c>
      <c r="U54" s="229"/>
      <c r="V54" s="210"/>
      <c r="W54" s="105">
        <f t="shared" si="19"/>
        <v>0</v>
      </c>
      <c r="X54" s="97">
        <f t="shared" si="20"/>
        <v>0</v>
      </c>
      <c r="Y54" s="97">
        <f t="shared" si="21"/>
        <v>0</v>
      </c>
      <c r="Z54" s="97">
        <f t="shared" si="22"/>
        <v>0</v>
      </c>
      <c r="AA54" s="106">
        <f t="shared" si="23"/>
        <v>0</v>
      </c>
      <c r="AB54" s="97">
        <f t="shared" si="24"/>
        <v>0</v>
      </c>
      <c r="AC54" s="97">
        <f t="shared" si="25"/>
        <v>0</v>
      </c>
      <c r="AD54" s="97">
        <f t="shared" si="26"/>
        <v>0</v>
      </c>
      <c r="AE54" s="97">
        <f t="shared" si="27"/>
        <v>0</v>
      </c>
      <c r="AF54" s="106">
        <f t="shared" si="28"/>
        <v>0</v>
      </c>
      <c r="AG54" s="97">
        <f t="shared" si="29"/>
        <v>0</v>
      </c>
      <c r="AH54" s="97">
        <f t="shared" si="29"/>
        <v>0</v>
      </c>
      <c r="AI54" s="97">
        <f t="shared" si="29"/>
        <v>0</v>
      </c>
      <c r="AJ54" s="97">
        <f t="shared" si="29"/>
        <v>0</v>
      </c>
      <c r="AK54" s="106">
        <f t="shared" si="29"/>
        <v>0</v>
      </c>
    </row>
    <row r="55" spans="2:37" x14ac:dyDescent="0.25">
      <c r="B55" s="175"/>
      <c r="C55" s="176"/>
      <c r="D55" s="177"/>
      <c r="E55" s="179"/>
      <c r="F55" s="192"/>
      <c r="G55" s="112"/>
      <c r="H55" s="94"/>
      <c r="I55" s="94"/>
      <c r="J55" s="94"/>
      <c r="K55" s="92"/>
      <c r="L55" s="112"/>
      <c r="M55" s="94"/>
      <c r="N55" s="94"/>
      <c r="O55" s="94"/>
      <c r="P55" s="92"/>
      <c r="Q55" s="93"/>
      <c r="R55" s="96"/>
      <c r="S55" s="96"/>
      <c r="T55" s="97">
        <f t="shared" si="18"/>
        <v>0</v>
      </c>
      <c r="U55" s="229"/>
      <c r="V55" s="210"/>
      <c r="W55" s="105">
        <f t="shared" si="19"/>
        <v>0</v>
      </c>
      <c r="X55" s="97">
        <f t="shared" si="20"/>
        <v>0</v>
      </c>
      <c r="Y55" s="97">
        <f t="shared" si="21"/>
        <v>0</v>
      </c>
      <c r="Z55" s="97">
        <f t="shared" si="22"/>
        <v>0</v>
      </c>
      <c r="AA55" s="106">
        <f t="shared" si="23"/>
        <v>0</v>
      </c>
      <c r="AB55" s="97">
        <f t="shared" si="24"/>
        <v>0</v>
      </c>
      <c r="AC55" s="97">
        <f t="shared" si="25"/>
        <v>0</v>
      </c>
      <c r="AD55" s="97">
        <f t="shared" si="26"/>
        <v>0</v>
      </c>
      <c r="AE55" s="97">
        <f t="shared" si="27"/>
        <v>0</v>
      </c>
      <c r="AF55" s="106">
        <f t="shared" si="28"/>
        <v>0</v>
      </c>
      <c r="AG55" s="97">
        <f t="shared" si="29"/>
        <v>0</v>
      </c>
      <c r="AH55" s="97">
        <f t="shared" si="29"/>
        <v>0</v>
      </c>
      <c r="AI55" s="97">
        <f t="shared" si="29"/>
        <v>0</v>
      </c>
      <c r="AJ55" s="97">
        <f t="shared" si="29"/>
        <v>0</v>
      </c>
      <c r="AK55" s="106">
        <f t="shared" si="29"/>
        <v>0</v>
      </c>
    </row>
    <row r="56" spans="2:37" x14ac:dyDescent="0.25">
      <c r="B56" s="175"/>
      <c r="C56" s="176"/>
      <c r="D56" s="177"/>
      <c r="E56" s="179"/>
      <c r="F56" s="192"/>
      <c r="G56" s="112"/>
      <c r="H56" s="94"/>
      <c r="I56" s="94"/>
      <c r="J56" s="94"/>
      <c r="K56" s="92"/>
      <c r="L56" s="112"/>
      <c r="M56" s="94"/>
      <c r="N56" s="94"/>
      <c r="O56" s="94"/>
      <c r="P56" s="92"/>
      <c r="Q56" s="93"/>
      <c r="R56" s="96"/>
      <c r="S56" s="96"/>
      <c r="T56" s="97">
        <f t="shared" si="18"/>
        <v>0</v>
      </c>
      <c r="U56" s="229"/>
      <c r="V56" s="210"/>
      <c r="W56" s="105">
        <f t="shared" si="19"/>
        <v>0</v>
      </c>
      <c r="X56" s="97">
        <f t="shared" si="20"/>
        <v>0</v>
      </c>
      <c r="Y56" s="97">
        <f t="shared" si="21"/>
        <v>0</v>
      </c>
      <c r="Z56" s="97">
        <f t="shared" si="22"/>
        <v>0</v>
      </c>
      <c r="AA56" s="106">
        <f t="shared" si="23"/>
        <v>0</v>
      </c>
      <c r="AB56" s="97">
        <f t="shared" si="24"/>
        <v>0</v>
      </c>
      <c r="AC56" s="97">
        <f t="shared" si="25"/>
        <v>0</v>
      </c>
      <c r="AD56" s="97">
        <f t="shared" si="26"/>
        <v>0</v>
      </c>
      <c r="AE56" s="97">
        <f t="shared" si="27"/>
        <v>0</v>
      </c>
      <c r="AF56" s="106">
        <f t="shared" si="28"/>
        <v>0</v>
      </c>
      <c r="AG56" s="97">
        <f t="shared" si="29"/>
        <v>0</v>
      </c>
      <c r="AH56" s="97">
        <f t="shared" si="29"/>
        <v>0</v>
      </c>
      <c r="AI56" s="97">
        <f t="shared" si="29"/>
        <v>0</v>
      </c>
      <c r="AJ56" s="97">
        <f t="shared" si="29"/>
        <v>0</v>
      </c>
      <c r="AK56" s="106">
        <f t="shared" si="29"/>
        <v>0</v>
      </c>
    </row>
    <row r="57" spans="2:37" x14ac:dyDescent="0.25">
      <c r="B57" s="175"/>
      <c r="C57" s="176"/>
      <c r="D57" s="177"/>
      <c r="E57" s="179"/>
      <c r="F57" s="192"/>
      <c r="G57" s="112"/>
      <c r="H57" s="94"/>
      <c r="I57" s="94"/>
      <c r="J57" s="94"/>
      <c r="K57" s="92"/>
      <c r="L57" s="112"/>
      <c r="M57" s="94"/>
      <c r="N57" s="94"/>
      <c r="O57" s="94"/>
      <c r="P57" s="92"/>
      <c r="Q57" s="93"/>
      <c r="R57" s="96"/>
      <c r="S57" s="96"/>
      <c r="T57" s="97">
        <f t="shared" si="18"/>
        <v>0</v>
      </c>
      <c r="U57" s="229"/>
      <c r="V57" s="210"/>
      <c r="W57" s="105">
        <f t="shared" si="19"/>
        <v>0</v>
      </c>
      <c r="X57" s="97">
        <f t="shared" si="20"/>
        <v>0</v>
      </c>
      <c r="Y57" s="97">
        <f t="shared" si="21"/>
        <v>0</v>
      </c>
      <c r="Z57" s="97">
        <f t="shared" si="22"/>
        <v>0</v>
      </c>
      <c r="AA57" s="106">
        <f t="shared" si="23"/>
        <v>0</v>
      </c>
      <c r="AB57" s="97">
        <f t="shared" si="24"/>
        <v>0</v>
      </c>
      <c r="AC57" s="97">
        <f t="shared" si="25"/>
        <v>0</v>
      </c>
      <c r="AD57" s="97">
        <f t="shared" si="26"/>
        <v>0</v>
      </c>
      <c r="AE57" s="97">
        <f t="shared" si="27"/>
        <v>0</v>
      </c>
      <c r="AF57" s="106">
        <f t="shared" si="28"/>
        <v>0</v>
      </c>
      <c r="AG57" s="97">
        <f t="shared" si="29"/>
        <v>0</v>
      </c>
      <c r="AH57" s="97">
        <f t="shared" si="29"/>
        <v>0</v>
      </c>
      <c r="AI57" s="97">
        <f t="shared" si="29"/>
        <v>0</v>
      </c>
      <c r="AJ57" s="97">
        <f t="shared" si="29"/>
        <v>0</v>
      </c>
      <c r="AK57" s="106">
        <f t="shared" si="29"/>
        <v>0</v>
      </c>
    </row>
    <row r="58" spans="2:37" x14ac:dyDescent="0.25">
      <c r="B58" s="175"/>
      <c r="C58" s="176"/>
      <c r="D58" s="177"/>
      <c r="E58" s="179"/>
      <c r="F58" s="192"/>
      <c r="G58" s="112"/>
      <c r="H58" s="94"/>
      <c r="I58" s="94"/>
      <c r="J58" s="94"/>
      <c r="K58" s="92"/>
      <c r="L58" s="112"/>
      <c r="M58" s="94"/>
      <c r="N58" s="94"/>
      <c r="O58" s="94"/>
      <c r="P58" s="92"/>
      <c r="Q58" s="93"/>
      <c r="R58" s="96"/>
      <c r="S58" s="96"/>
      <c r="T58" s="97">
        <f t="shared" si="18"/>
        <v>0</v>
      </c>
      <c r="U58" s="229"/>
      <c r="V58" s="210"/>
      <c r="W58" s="105">
        <f t="shared" si="19"/>
        <v>0</v>
      </c>
      <c r="X58" s="97">
        <f t="shared" si="20"/>
        <v>0</v>
      </c>
      <c r="Y58" s="97">
        <f t="shared" si="21"/>
        <v>0</v>
      </c>
      <c r="Z58" s="97">
        <f t="shared" si="22"/>
        <v>0</v>
      </c>
      <c r="AA58" s="106">
        <f t="shared" si="23"/>
        <v>0</v>
      </c>
      <c r="AB58" s="97">
        <f t="shared" si="24"/>
        <v>0</v>
      </c>
      <c r="AC58" s="97">
        <f t="shared" si="25"/>
        <v>0</v>
      </c>
      <c r="AD58" s="97">
        <f t="shared" si="26"/>
        <v>0</v>
      </c>
      <c r="AE58" s="97">
        <f t="shared" si="27"/>
        <v>0</v>
      </c>
      <c r="AF58" s="106">
        <f t="shared" si="28"/>
        <v>0</v>
      </c>
      <c r="AG58" s="97">
        <f t="shared" si="29"/>
        <v>0</v>
      </c>
      <c r="AH58" s="97">
        <f t="shared" si="29"/>
        <v>0</v>
      </c>
      <c r="AI58" s="97">
        <f t="shared" si="29"/>
        <v>0</v>
      </c>
      <c r="AJ58" s="97">
        <f t="shared" si="29"/>
        <v>0</v>
      </c>
      <c r="AK58" s="106">
        <f t="shared" si="29"/>
        <v>0</v>
      </c>
    </row>
    <row r="59" spans="2:37" x14ac:dyDescent="0.25">
      <c r="B59" s="175"/>
      <c r="C59" s="176"/>
      <c r="D59" s="177"/>
      <c r="E59" s="179"/>
      <c r="F59" s="192"/>
      <c r="G59" s="112"/>
      <c r="H59" s="94"/>
      <c r="I59" s="94"/>
      <c r="J59" s="94"/>
      <c r="K59" s="92"/>
      <c r="L59" s="112"/>
      <c r="M59" s="94"/>
      <c r="N59" s="94"/>
      <c r="O59" s="94"/>
      <c r="P59" s="92"/>
      <c r="Q59" s="93"/>
      <c r="R59" s="96"/>
      <c r="S59" s="96"/>
      <c r="T59" s="97">
        <f t="shared" si="18"/>
        <v>0</v>
      </c>
      <c r="U59" s="229"/>
      <c r="V59" s="210"/>
      <c r="W59" s="105">
        <f t="shared" si="19"/>
        <v>0</v>
      </c>
      <c r="X59" s="97">
        <f t="shared" si="20"/>
        <v>0</v>
      </c>
      <c r="Y59" s="97">
        <f t="shared" si="21"/>
        <v>0</v>
      </c>
      <c r="Z59" s="97">
        <f t="shared" si="22"/>
        <v>0</v>
      </c>
      <c r="AA59" s="106">
        <f t="shared" si="23"/>
        <v>0</v>
      </c>
      <c r="AB59" s="97">
        <f t="shared" si="24"/>
        <v>0</v>
      </c>
      <c r="AC59" s="97">
        <f t="shared" si="25"/>
        <v>0</v>
      </c>
      <c r="AD59" s="97">
        <f t="shared" si="26"/>
        <v>0</v>
      </c>
      <c r="AE59" s="97">
        <f t="shared" si="27"/>
        <v>0</v>
      </c>
      <c r="AF59" s="106">
        <f t="shared" si="28"/>
        <v>0</v>
      </c>
      <c r="AG59" s="97">
        <f t="shared" si="29"/>
        <v>0</v>
      </c>
      <c r="AH59" s="97">
        <f t="shared" si="29"/>
        <v>0</v>
      </c>
      <c r="AI59" s="97">
        <f t="shared" si="29"/>
        <v>0</v>
      </c>
      <c r="AJ59" s="97">
        <f t="shared" si="29"/>
        <v>0</v>
      </c>
      <c r="AK59" s="106">
        <f t="shared" si="29"/>
        <v>0</v>
      </c>
    </row>
    <row r="60" spans="2:37" x14ac:dyDescent="0.25">
      <c r="B60" s="180"/>
      <c r="C60" s="176"/>
      <c r="D60" s="177"/>
      <c r="E60" s="179"/>
      <c r="F60" s="192"/>
      <c r="G60" s="112"/>
      <c r="H60" s="94"/>
      <c r="I60" s="94"/>
      <c r="J60" s="94"/>
      <c r="K60" s="92"/>
      <c r="L60" s="112"/>
      <c r="M60" s="94"/>
      <c r="N60" s="94"/>
      <c r="O60" s="94"/>
      <c r="P60" s="92"/>
      <c r="Q60" s="93"/>
      <c r="R60" s="95"/>
      <c r="S60" s="96"/>
      <c r="T60" s="97">
        <f t="shared" si="18"/>
        <v>0</v>
      </c>
      <c r="U60" s="229"/>
      <c r="V60" s="210"/>
      <c r="W60" s="105">
        <f t="shared" si="19"/>
        <v>0</v>
      </c>
      <c r="X60" s="97">
        <f t="shared" si="20"/>
        <v>0</v>
      </c>
      <c r="Y60" s="97">
        <f t="shared" si="21"/>
        <v>0</v>
      </c>
      <c r="Z60" s="97">
        <f t="shared" si="22"/>
        <v>0</v>
      </c>
      <c r="AA60" s="106">
        <f t="shared" si="23"/>
        <v>0</v>
      </c>
      <c r="AB60" s="97">
        <f t="shared" si="24"/>
        <v>0</v>
      </c>
      <c r="AC60" s="97">
        <f t="shared" si="25"/>
        <v>0</v>
      </c>
      <c r="AD60" s="97">
        <f t="shared" si="26"/>
        <v>0</v>
      </c>
      <c r="AE60" s="97">
        <f t="shared" si="27"/>
        <v>0</v>
      </c>
      <c r="AF60" s="106">
        <f t="shared" si="28"/>
        <v>0</v>
      </c>
      <c r="AG60" s="97">
        <f t="shared" si="29"/>
        <v>0</v>
      </c>
      <c r="AH60" s="97">
        <f t="shared" si="29"/>
        <v>0</v>
      </c>
      <c r="AI60" s="97">
        <f t="shared" si="29"/>
        <v>0</v>
      </c>
      <c r="AJ60" s="97">
        <f t="shared" si="29"/>
        <v>0</v>
      </c>
      <c r="AK60" s="106">
        <f t="shared" si="29"/>
        <v>0</v>
      </c>
    </row>
    <row r="61" spans="2:37" x14ac:dyDescent="0.25">
      <c r="B61" s="175"/>
      <c r="C61" s="176"/>
      <c r="D61" s="177"/>
      <c r="E61" s="179"/>
      <c r="F61" s="192"/>
      <c r="G61" s="112"/>
      <c r="H61" s="94"/>
      <c r="I61" s="94"/>
      <c r="J61" s="94"/>
      <c r="K61" s="92"/>
      <c r="L61" s="112"/>
      <c r="M61" s="94"/>
      <c r="N61" s="94"/>
      <c r="O61" s="94"/>
      <c r="P61" s="92"/>
      <c r="Q61" s="93"/>
      <c r="R61" s="96"/>
      <c r="S61" s="96"/>
      <c r="T61" s="97">
        <f t="shared" si="18"/>
        <v>0</v>
      </c>
      <c r="U61" s="229"/>
      <c r="V61" s="210"/>
      <c r="W61" s="105">
        <f t="shared" si="19"/>
        <v>0</v>
      </c>
      <c r="X61" s="97">
        <f t="shared" si="20"/>
        <v>0</v>
      </c>
      <c r="Y61" s="97">
        <f t="shared" si="21"/>
        <v>0</v>
      </c>
      <c r="Z61" s="97">
        <f t="shared" si="22"/>
        <v>0</v>
      </c>
      <c r="AA61" s="106">
        <f t="shared" si="23"/>
        <v>0</v>
      </c>
      <c r="AB61" s="97">
        <f t="shared" si="24"/>
        <v>0</v>
      </c>
      <c r="AC61" s="97">
        <f t="shared" si="25"/>
        <v>0</v>
      </c>
      <c r="AD61" s="97">
        <f t="shared" si="26"/>
        <v>0</v>
      </c>
      <c r="AE61" s="97">
        <f t="shared" si="27"/>
        <v>0</v>
      </c>
      <c r="AF61" s="106">
        <f t="shared" si="28"/>
        <v>0</v>
      </c>
      <c r="AG61" s="97">
        <f t="shared" si="29"/>
        <v>0</v>
      </c>
      <c r="AH61" s="97">
        <f t="shared" si="29"/>
        <v>0</v>
      </c>
      <c r="AI61" s="97">
        <f t="shared" si="29"/>
        <v>0</v>
      </c>
      <c r="AJ61" s="97">
        <f t="shared" si="29"/>
        <v>0</v>
      </c>
      <c r="AK61" s="106">
        <f t="shared" si="29"/>
        <v>0</v>
      </c>
    </row>
    <row r="62" spans="2:37" x14ac:dyDescent="0.25">
      <c r="B62" s="175"/>
      <c r="C62" s="176"/>
      <c r="D62" s="177"/>
      <c r="E62" s="179"/>
      <c r="F62" s="192"/>
      <c r="G62" s="112"/>
      <c r="H62" s="94"/>
      <c r="I62" s="94"/>
      <c r="J62" s="94"/>
      <c r="K62" s="92"/>
      <c r="L62" s="112"/>
      <c r="M62" s="94"/>
      <c r="N62" s="94"/>
      <c r="O62" s="94"/>
      <c r="P62" s="92"/>
      <c r="Q62" s="93"/>
      <c r="R62" s="96"/>
      <c r="S62" s="96"/>
      <c r="T62" s="97">
        <f t="shared" si="18"/>
        <v>0</v>
      </c>
      <c r="U62" s="229"/>
      <c r="V62" s="210"/>
      <c r="W62" s="105">
        <f t="shared" si="19"/>
        <v>0</v>
      </c>
      <c r="X62" s="97">
        <f t="shared" si="20"/>
        <v>0</v>
      </c>
      <c r="Y62" s="97">
        <f t="shared" si="21"/>
        <v>0</v>
      </c>
      <c r="Z62" s="97">
        <f t="shared" si="22"/>
        <v>0</v>
      </c>
      <c r="AA62" s="106">
        <f t="shared" si="23"/>
        <v>0</v>
      </c>
      <c r="AB62" s="97">
        <f t="shared" si="24"/>
        <v>0</v>
      </c>
      <c r="AC62" s="97">
        <f t="shared" si="25"/>
        <v>0</v>
      </c>
      <c r="AD62" s="97">
        <f t="shared" si="26"/>
        <v>0</v>
      </c>
      <c r="AE62" s="97">
        <f t="shared" si="27"/>
        <v>0</v>
      </c>
      <c r="AF62" s="106">
        <f t="shared" si="28"/>
        <v>0</v>
      </c>
      <c r="AG62" s="97">
        <f t="shared" si="29"/>
        <v>0</v>
      </c>
      <c r="AH62" s="97">
        <f t="shared" si="29"/>
        <v>0</v>
      </c>
      <c r="AI62" s="97">
        <f t="shared" si="29"/>
        <v>0</v>
      </c>
      <c r="AJ62" s="97">
        <f t="shared" si="29"/>
        <v>0</v>
      </c>
      <c r="AK62" s="106">
        <f t="shared" si="29"/>
        <v>0</v>
      </c>
    </row>
    <row r="63" spans="2:37" x14ac:dyDescent="0.25">
      <c r="B63" s="175"/>
      <c r="C63" s="176"/>
      <c r="D63" s="177"/>
      <c r="E63" s="179"/>
      <c r="F63" s="192"/>
      <c r="G63" s="112"/>
      <c r="H63" s="94"/>
      <c r="I63" s="94"/>
      <c r="J63" s="94"/>
      <c r="K63" s="92"/>
      <c r="L63" s="112"/>
      <c r="M63" s="94"/>
      <c r="N63" s="94"/>
      <c r="O63" s="94"/>
      <c r="P63" s="92"/>
      <c r="Q63" s="93"/>
      <c r="R63" s="96"/>
      <c r="S63" s="96"/>
      <c r="T63" s="97">
        <f t="shared" si="18"/>
        <v>0</v>
      </c>
      <c r="U63" s="229"/>
      <c r="V63" s="210"/>
      <c r="W63" s="105">
        <f t="shared" si="19"/>
        <v>0</v>
      </c>
      <c r="X63" s="97">
        <f t="shared" si="20"/>
        <v>0</v>
      </c>
      <c r="Y63" s="97">
        <f t="shared" si="21"/>
        <v>0</v>
      </c>
      <c r="Z63" s="97">
        <f t="shared" si="22"/>
        <v>0</v>
      </c>
      <c r="AA63" s="106">
        <f t="shared" si="23"/>
        <v>0</v>
      </c>
      <c r="AB63" s="97">
        <f t="shared" si="24"/>
        <v>0</v>
      </c>
      <c r="AC63" s="97">
        <f t="shared" si="25"/>
        <v>0</v>
      </c>
      <c r="AD63" s="97">
        <f t="shared" si="26"/>
        <v>0</v>
      </c>
      <c r="AE63" s="97">
        <f t="shared" si="27"/>
        <v>0</v>
      </c>
      <c r="AF63" s="106">
        <f t="shared" si="28"/>
        <v>0</v>
      </c>
      <c r="AG63" s="97">
        <f t="shared" si="29"/>
        <v>0</v>
      </c>
      <c r="AH63" s="97">
        <f t="shared" si="29"/>
        <v>0</v>
      </c>
      <c r="AI63" s="97">
        <f t="shared" si="29"/>
        <v>0</v>
      </c>
      <c r="AJ63" s="97">
        <f t="shared" si="29"/>
        <v>0</v>
      </c>
      <c r="AK63" s="106">
        <f t="shared" si="29"/>
        <v>0</v>
      </c>
    </row>
    <row r="64" spans="2:37" x14ac:dyDescent="0.25">
      <c r="B64" s="175"/>
      <c r="C64" s="176"/>
      <c r="D64" s="177"/>
      <c r="E64" s="179"/>
      <c r="F64" s="192"/>
      <c r="G64" s="112"/>
      <c r="H64" s="94"/>
      <c r="I64" s="94"/>
      <c r="J64" s="94"/>
      <c r="K64" s="92"/>
      <c r="L64" s="112"/>
      <c r="M64" s="94"/>
      <c r="N64" s="94"/>
      <c r="O64" s="94"/>
      <c r="P64" s="92"/>
      <c r="Q64" s="93"/>
      <c r="R64" s="96"/>
      <c r="S64" s="96"/>
      <c r="T64" s="97">
        <f t="shared" si="18"/>
        <v>0</v>
      </c>
      <c r="U64" s="229"/>
      <c r="V64" s="210"/>
      <c r="W64" s="105">
        <f t="shared" si="19"/>
        <v>0</v>
      </c>
      <c r="X64" s="97">
        <f t="shared" si="20"/>
        <v>0</v>
      </c>
      <c r="Y64" s="97">
        <f t="shared" si="21"/>
        <v>0</v>
      </c>
      <c r="Z64" s="97">
        <f t="shared" si="22"/>
        <v>0</v>
      </c>
      <c r="AA64" s="106">
        <f t="shared" si="23"/>
        <v>0</v>
      </c>
      <c r="AB64" s="97">
        <f t="shared" si="24"/>
        <v>0</v>
      </c>
      <c r="AC64" s="97">
        <f t="shared" si="25"/>
        <v>0</v>
      </c>
      <c r="AD64" s="97">
        <f t="shared" si="26"/>
        <v>0</v>
      </c>
      <c r="AE64" s="97">
        <f t="shared" si="27"/>
        <v>0</v>
      </c>
      <c r="AF64" s="106">
        <f t="shared" si="28"/>
        <v>0</v>
      </c>
      <c r="AG64" s="97">
        <f t="shared" si="29"/>
        <v>0</v>
      </c>
      <c r="AH64" s="97">
        <f t="shared" si="29"/>
        <v>0</v>
      </c>
      <c r="AI64" s="97">
        <f t="shared" si="29"/>
        <v>0</v>
      </c>
      <c r="AJ64" s="97">
        <f t="shared" si="29"/>
        <v>0</v>
      </c>
      <c r="AK64" s="106">
        <f t="shared" si="29"/>
        <v>0</v>
      </c>
    </row>
    <row r="65" spans="2:37" x14ac:dyDescent="0.25">
      <c r="B65" s="175"/>
      <c r="C65" s="176"/>
      <c r="D65" s="177"/>
      <c r="E65" s="179"/>
      <c r="F65" s="192"/>
      <c r="G65" s="112"/>
      <c r="H65" s="94"/>
      <c r="I65" s="94"/>
      <c r="J65" s="94"/>
      <c r="K65" s="92"/>
      <c r="L65" s="112"/>
      <c r="M65" s="94"/>
      <c r="N65" s="94"/>
      <c r="O65" s="94"/>
      <c r="P65" s="92"/>
      <c r="Q65" s="93"/>
      <c r="R65" s="96"/>
      <c r="S65" s="96"/>
      <c r="T65" s="97">
        <f t="shared" si="18"/>
        <v>0</v>
      </c>
      <c r="U65" s="229"/>
      <c r="V65" s="210"/>
      <c r="W65" s="105">
        <f t="shared" si="19"/>
        <v>0</v>
      </c>
      <c r="X65" s="97">
        <f t="shared" si="20"/>
        <v>0</v>
      </c>
      <c r="Y65" s="97">
        <f t="shared" si="21"/>
        <v>0</v>
      </c>
      <c r="Z65" s="97">
        <f t="shared" si="22"/>
        <v>0</v>
      </c>
      <c r="AA65" s="106">
        <f t="shared" si="23"/>
        <v>0</v>
      </c>
      <c r="AB65" s="97">
        <f t="shared" si="24"/>
        <v>0</v>
      </c>
      <c r="AC65" s="97">
        <f t="shared" si="25"/>
        <v>0</v>
      </c>
      <c r="AD65" s="97">
        <f t="shared" si="26"/>
        <v>0</v>
      </c>
      <c r="AE65" s="97">
        <f t="shared" si="27"/>
        <v>0</v>
      </c>
      <c r="AF65" s="106">
        <f t="shared" si="28"/>
        <v>0</v>
      </c>
      <c r="AG65" s="97">
        <f t="shared" si="29"/>
        <v>0</v>
      </c>
      <c r="AH65" s="97">
        <f t="shared" si="29"/>
        <v>0</v>
      </c>
      <c r="AI65" s="97">
        <f t="shared" si="29"/>
        <v>0</v>
      </c>
      <c r="AJ65" s="97">
        <f t="shared" si="29"/>
        <v>0</v>
      </c>
      <c r="AK65" s="106">
        <f t="shared" si="29"/>
        <v>0</v>
      </c>
    </row>
    <row r="66" spans="2:37" x14ac:dyDescent="0.25">
      <c r="B66" s="175"/>
      <c r="C66" s="176"/>
      <c r="D66" s="177"/>
      <c r="E66" s="179"/>
      <c r="F66" s="192"/>
      <c r="G66" s="112"/>
      <c r="H66" s="94"/>
      <c r="I66" s="94"/>
      <c r="J66" s="94"/>
      <c r="K66" s="92"/>
      <c r="L66" s="112"/>
      <c r="M66" s="94"/>
      <c r="N66" s="94"/>
      <c r="O66" s="94"/>
      <c r="P66" s="92"/>
      <c r="Q66" s="93"/>
      <c r="R66" s="96"/>
      <c r="S66" s="96"/>
      <c r="T66" s="97">
        <f t="shared" si="18"/>
        <v>0</v>
      </c>
      <c r="U66" s="229"/>
      <c r="V66" s="210"/>
      <c r="W66" s="105">
        <f t="shared" si="19"/>
        <v>0</v>
      </c>
      <c r="X66" s="97">
        <f t="shared" si="20"/>
        <v>0</v>
      </c>
      <c r="Y66" s="97">
        <f t="shared" si="21"/>
        <v>0</v>
      </c>
      <c r="Z66" s="97">
        <f t="shared" si="22"/>
        <v>0</v>
      </c>
      <c r="AA66" s="106">
        <f t="shared" si="23"/>
        <v>0</v>
      </c>
      <c r="AB66" s="97">
        <f t="shared" si="24"/>
        <v>0</v>
      </c>
      <c r="AC66" s="97">
        <f t="shared" si="25"/>
        <v>0</v>
      </c>
      <c r="AD66" s="97">
        <f t="shared" si="26"/>
        <v>0</v>
      </c>
      <c r="AE66" s="97">
        <f t="shared" si="27"/>
        <v>0</v>
      </c>
      <c r="AF66" s="106">
        <f t="shared" si="28"/>
        <v>0</v>
      </c>
      <c r="AG66" s="97">
        <f t="shared" si="29"/>
        <v>0</v>
      </c>
      <c r="AH66" s="97">
        <f t="shared" si="29"/>
        <v>0</v>
      </c>
      <c r="AI66" s="97">
        <f t="shared" si="29"/>
        <v>0</v>
      </c>
      <c r="AJ66" s="97">
        <f t="shared" si="29"/>
        <v>0</v>
      </c>
      <c r="AK66" s="106">
        <f t="shared" si="29"/>
        <v>0</v>
      </c>
    </row>
    <row r="67" spans="2:37" x14ac:dyDescent="0.25">
      <c r="B67" s="175"/>
      <c r="C67" s="176"/>
      <c r="D67" s="177"/>
      <c r="E67" s="179"/>
      <c r="F67" s="192"/>
      <c r="G67" s="112"/>
      <c r="H67" s="94"/>
      <c r="I67" s="94"/>
      <c r="J67" s="94"/>
      <c r="K67" s="92"/>
      <c r="L67" s="112"/>
      <c r="M67" s="94"/>
      <c r="N67" s="94"/>
      <c r="O67" s="94"/>
      <c r="P67" s="92"/>
      <c r="Q67" s="93"/>
      <c r="R67" s="96"/>
      <c r="S67" s="96"/>
      <c r="T67" s="97">
        <f t="shared" si="18"/>
        <v>0</v>
      </c>
      <c r="U67" s="229"/>
      <c r="V67" s="210"/>
      <c r="W67" s="105">
        <f t="shared" si="19"/>
        <v>0</v>
      </c>
      <c r="X67" s="97">
        <f t="shared" si="20"/>
        <v>0</v>
      </c>
      <c r="Y67" s="97">
        <f t="shared" si="21"/>
        <v>0</v>
      </c>
      <c r="Z67" s="97">
        <f t="shared" si="22"/>
        <v>0</v>
      </c>
      <c r="AA67" s="106">
        <f t="shared" si="23"/>
        <v>0</v>
      </c>
      <c r="AB67" s="97">
        <f t="shared" si="24"/>
        <v>0</v>
      </c>
      <c r="AC67" s="97">
        <f t="shared" si="25"/>
        <v>0</v>
      </c>
      <c r="AD67" s="97">
        <f t="shared" si="26"/>
        <v>0</v>
      </c>
      <c r="AE67" s="97">
        <f t="shared" si="27"/>
        <v>0</v>
      </c>
      <c r="AF67" s="106">
        <f t="shared" si="28"/>
        <v>0</v>
      </c>
      <c r="AG67" s="97">
        <f t="shared" si="29"/>
        <v>0</v>
      </c>
      <c r="AH67" s="97">
        <f t="shared" si="29"/>
        <v>0</v>
      </c>
      <c r="AI67" s="97">
        <f t="shared" si="29"/>
        <v>0</v>
      </c>
      <c r="AJ67" s="97">
        <f t="shared" si="29"/>
        <v>0</v>
      </c>
      <c r="AK67" s="106">
        <f t="shared" si="29"/>
        <v>0</v>
      </c>
    </row>
    <row r="68" spans="2:37" x14ac:dyDescent="0.25">
      <c r="B68" s="175"/>
      <c r="C68" s="176"/>
      <c r="D68" s="177"/>
      <c r="E68" s="179"/>
      <c r="F68" s="192"/>
      <c r="G68" s="112"/>
      <c r="H68" s="94"/>
      <c r="I68" s="94"/>
      <c r="J68" s="94"/>
      <c r="K68" s="92"/>
      <c r="L68" s="112"/>
      <c r="M68" s="94"/>
      <c r="N68" s="94"/>
      <c r="O68" s="94"/>
      <c r="P68" s="92"/>
      <c r="Q68" s="93"/>
      <c r="R68" s="96"/>
      <c r="S68" s="96"/>
      <c r="T68" s="97">
        <f t="shared" si="18"/>
        <v>0</v>
      </c>
      <c r="U68" s="229"/>
      <c r="V68" s="210"/>
      <c r="W68" s="105">
        <f t="shared" si="19"/>
        <v>0</v>
      </c>
      <c r="X68" s="97">
        <f t="shared" si="20"/>
        <v>0</v>
      </c>
      <c r="Y68" s="97">
        <f t="shared" si="21"/>
        <v>0</v>
      </c>
      <c r="Z68" s="97">
        <f t="shared" si="22"/>
        <v>0</v>
      </c>
      <c r="AA68" s="106">
        <f t="shared" si="23"/>
        <v>0</v>
      </c>
      <c r="AB68" s="97">
        <f t="shared" si="24"/>
        <v>0</v>
      </c>
      <c r="AC68" s="97">
        <f t="shared" si="25"/>
        <v>0</v>
      </c>
      <c r="AD68" s="97">
        <f t="shared" si="26"/>
        <v>0</v>
      </c>
      <c r="AE68" s="97">
        <f t="shared" si="27"/>
        <v>0</v>
      </c>
      <c r="AF68" s="106">
        <f t="shared" si="28"/>
        <v>0</v>
      </c>
      <c r="AG68" s="97">
        <f t="shared" si="29"/>
        <v>0</v>
      </c>
      <c r="AH68" s="97">
        <f t="shared" si="29"/>
        <v>0</v>
      </c>
      <c r="AI68" s="97">
        <f t="shared" si="29"/>
        <v>0</v>
      </c>
      <c r="AJ68" s="97">
        <f t="shared" si="29"/>
        <v>0</v>
      </c>
      <c r="AK68" s="106">
        <f t="shared" si="29"/>
        <v>0</v>
      </c>
    </row>
    <row r="69" spans="2:37" x14ac:dyDescent="0.25">
      <c r="B69" s="175"/>
      <c r="C69" s="176"/>
      <c r="D69" s="177"/>
      <c r="E69" s="179"/>
      <c r="F69" s="192"/>
      <c r="G69" s="112"/>
      <c r="H69" s="94"/>
      <c r="I69" s="94"/>
      <c r="J69" s="94"/>
      <c r="K69" s="92"/>
      <c r="L69" s="112"/>
      <c r="M69" s="94"/>
      <c r="N69" s="94"/>
      <c r="O69" s="94"/>
      <c r="P69" s="92"/>
      <c r="Q69" s="93"/>
      <c r="R69" s="96"/>
      <c r="S69" s="96"/>
      <c r="T69" s="97">
        <f t="shared" si="18"/>
        <v>0</v>
      </c>
      <c r="U69" s="229"/>
      <c r="V69" s="210"/>
      <c r="W69" s="105">
        <f t="shared" si="19"/>
        <v>0</v>
      </c>
      <c r="X69" s="97">
        <f t="shared" si="20"/>
        <v>0</v>
      </c>
      <c r="Y69" s="97">
        <f t="shared" si="21"/>
        <v>0</v>
      </c>
      <c r="Z69" s="97">
        <f t="shared" si="22"/>
        <v>0</v>
      </c>
      <c r="AA69" s="106">
        <f t="shared" si="23"/>
        <v>0</v>
      </c>
      <c r="AB69" s="97">
        <f t="shared" si="24"/>
        <v>0</v>
      </c>
      <c r="AC69" s="97">
        <f t="shared" si="25"/>
        <v>0</v>
      </c>
      <c r="AD69" s="97">
        <f t="shared" si="26"/>
        <v>0</v>
      </c>
      <c r="AE69" s="97">
        <f t="shared" si="27"/>
        <v>0</v>
      </c>
      <c r="AF69" s="106">
        <f t="shared" si="28"/>
        <v>0</v>
      </c>
      <c r="AG69" s="97">
        <f t="shared" si="29"/>
        <v>0</v>
      </c>
      <c r="AH69" s="97">
        <f t="shared" si="29"/>
        <v>0</v>
      </c>
      <c r="AI69" s="97">
        <f t="shared" si="29"/>
        <v>0</v>
      </c>
      <c r="AJ69" s="97">
        <f t="shared" si="29"/>
        <v>0</v>
      </c>
      <c r="AK69" s="106">
        <f t="shared" si="29"/>
        <v>0</v>
      </c>
    </row>
    <row r="70" spans="2:37" x14ac:dyDescent="0.25">
      <c r="B70" s="175"/>
      <c r="C70" s="176"/>
      <c r="D70" s="177"/>
      <c r="E70" s="179"/>
      <c r="F70" s="192"/>
      <c r="G70" s="112"/>
      <c r="H70" s="94"/>
      <c r="I70" s="94"/>
      <c r="J70" s="94"/>
      <c r="K70" s="92"/>
      <c r="L70" s="112"/>
      <c r="M70" s="94"/>
      <c r="N70" s="94"/>
      <c r="O70" s="94"/>
      <c r="P70" s="92"/>
      <c r="Q70" s="93"/>
      <c r="R70" s="96"/>
      <c r="S70" s="96"/>
      <c r="T70" s="97">
        <f t="shared" si="18"/>
        <v>0</v>
      </c>
      <c r="U70" s="229"/>
      <c r="V70" s="210"/>
      <c r="W70" s="105">
        <f t="shared" si="19"/>
        <v>0</v>
      </c>
      <c r="X70" s="97">
        <f t="shared" si="20"/>
        <v>0</v>
      </c>
      <c r="Y70" s="97">
        <f t="shared" si="21"/>
        <v>0</v>
      </c>
      <c r="Z70" s="97">
        <f t="shared" si="22"/>
        <v>0</v>
      </c>
      <c r="AA70" s="106">
        <f t="shared" si="23"/>
        <v>0</v>
      </c>
      <c r="AB70" s="97">
        <f t="shared" si="24"/>
        <v>0</v>
      </c>
      <c r="AC70" s="97">
        <f t="shared" si="25"/>
        <v>0</v>
      </c>
      <c r="AD70" s="97">
        <f t="shared" si="26"/>
        <v>0</v>
      </c>
      <c r="AE70" s="97">
        <f t="shared" si="27"/>
        <v>0</v>
      </c>
      <c r="AF70" s="106">
        <f t="shared" si="28"/>
        <v>0</v>
      </c>
      <c r="AG70" s="97">
        <f t="shared" si="29"/>
        <v>0</v>
      </c>
      <c r="AH70" s="97">
        <f t="shared" si="29"/>
        <v>0</v>
      </c>
      <c r="AI70" s="97">
        <f t="shared" si="29"/>
        <v>0</v>
      </c>
      <c r="AJ70" s="97">
        <f t="shared" si="29"/>
        <v>0</v>
      </c>
      <c r="AK70" s="106">
        <f t="shared" si="29"/>
        <v>0</v>
      </c>
    </row>
    <row r="71" spans="2:37" x14ac:dyDescent="0.25">
      <c r="B71" s="175"/>
      <c r="C71" s="176"/>
      <c r="D71" s="177"/>
      <c r="E71" s="179"/>
      <c r="F71" s="192"/>
      <c r="G71" s="112"/>
      <c r="H71" s="94"/>
      <c r="I71" s="94"/>
      <c r="J71" s="94"/>
      <c r="K71" s="92"/>
      <c r="L71" s="112"/>
      <c r="M71" s="94"/>
      <c r="N71" s="94"/>
      <c r="O71" s="94"/>
      <c r="P71" s="92"/>
      <c r="Q71" s="93"/>
      <c r="R71" s="96"/>
      <c r="S71" s="96"/>
      <c r="T71" s="97">
        <f t="shared" si="18"/>
        <v>0</v>
      </c>
      <c r="U71" s="229"/>
      <c r="V71" s="210"/>
      <c r="W71" s="105">
        <f t="shared" si="19"/>
        <v>0</v>
      </c>
      <c r="X71" s="97">
        <f t="shared" si="20"/>
        <v>0</v>
      </c>
      <c r="Y71" s="97">
        <f t="shared" si="21"/>
        <v>0</v>
      </c>
      <c r="Z71" s="97">
        <f t="shared" si="22"/>
        <v>0</v>
      </c>
      <c r="AA71" s="106">
        <f t="shared" si="23"/>
        <v>0</v>
      </c>
      <c r="AB71" s="97">
        <f t="shared" si="24"/>
        <v>0</v>
      </c>
      <c r="AC71" s="97">
        <f t="shared" si="25"/>
        <v>0</v>
      </c>
      <c r="AD71" s="97">
        <f t="shared" si="26"/>
        <v>0</v>
      </c>
      <c r="AE71" s="97">
        <f t="shared" si="27"/>
        <v>0</v>
      </c>
      <c r="AF71" s="106">
        <f t="shared" si="28"/>
        <v>0</v>
      </c>
      <c r="AG71" s="97">
        <f t="shared" si="29"/>
        <v>0</v>
      </c>
      <c r="AH71" s="97">
        <f t="shared" si="29"/>
        <v>0</v>
      </c>
      <c r="AI71" s="97">
        <f t="shared" si="29"/>
        <v>0</v>
      </c>
      <c r="AJ71" s="97">
        <f t="shared" si="29"/>
        <v>0</v>
      </c>
      <c r="AK71" s="106">
        <f t="shared" si="29"/>
        <v>0</v>
      </c>
    </row>
    <row r="72" spans="2:37" x14ac:dyDescent="0.25">
      <c r="B72" s="180"/>
      <c r="C72" s="176"/>
      <c r="D72" s="177"/>
      <c r="E72" s="179"/>
      <c r="F72" s="192"/>
      <c r="G72" s="112"/>
      <c r="H72" s="94"/>
      <c r="I72" s="94"/>
      <c r="J72" s="94"/>
      <c r="K72" s="92"/>
      <c r="L72" s="112"/>
      <c r="M72" s="94"/>
      <c r="N72" s="94"/>
      <c r="O72" s="94"/>
      <c r="P72" s="92"/>
      <c r="Q72" s="93"/>
      <c r="R72" s="95"/>
      <c r="S72" s="96"/>
      <c r="T72" s="97">
        <f t="shared" si="18"/>
        <v>0</v>
      </c>
      <c r="U72" s="229"/>
      <c r="V72" s="210"/>
      <c r="W72" s="105">
        <f t="shared" si="19"/>
        <v>0</v>
      </c>
      <c r="X72" s="97">
        <f t="shared" si="20"/>
        <v>0</v>
      </c>
      <c r="Y72" s="97">
        <f t="shared" si="21"/>
        <v>0</v>
      </c>
      <c r="Z72" s="97">
        <f t="shared" si="22"/>
        <v>0</v>
      </c>
      <c r="AA72" s="106">
        <f t="shared" si="23"/>
        <v>0</v>
      </c>
      <c r="AB72" s="97">
        <f t="shared" si="24"/>
        <v>0</v>
      </c>
      <c r="AC72" s="97">
        <f t="shared" si="25"/>
        <v>0</v>
      </c>
      <c r="AD72" s="97">
        <f t="shared" si="26"/>
        <v>0</v>
      </c>
      <c r="AE72" s="97">
        <f t="shared" si="27"/>
        <v>0</v>
      </c>
      <c r="AF72" s="106">
        <f t="shared" si="28"/>
        <v>0</v>
      </c>
      <c r="AG72" s="97">
        <f t="shared" si="29"/>
        <v>0</v>
      </c>
      <c r="AH72" s="97">
        <f t="shared" si="29"/>
        <v>0</v>
      </c>
      <c r="AI72" s="97">
        <f t="shared" si="29"/>
        <v>0</v>
      </c>
      <c r="AJ72" s="97">
        <f t="shared" si="29"/>
        <v>0</v>
      </c>
      <c r="AK72" s="106">
        <f t="shared" si="29"/>
        <v>0</v>
      </c>
    </row>
    <row r="73" spans="2:37" x14ac:dyDescent="0.25">
      <c r="B73" s="175"/>
      <c r="C73" s="176"/>
      <c r="D73" s="177"/>
      <c r="E73" s="179"/>
      <c r="F73" s="192"/>
      <c r="G73" s="112"/>
      <c r="H73" s="94"/>
      <c r="I73" s="94"/>
      <c r="J73" s="94"/>
      <c r="K73" s="92"/>
      <c r="L73" s="112"/>
      <c r="M73" s="94"/>
      <c r="N73" s="94"/>
      <c r="O73" s="94"/>
      <c r="P73" s="92"/>
      <c r="Q73" s="93"/>
      <c r="R73" s="96"/>
      <c r="S73" s="96"/>
      <c r="T73" s="97">
        <f t="shared" si="18"/>
        <v>0</v>
      </c>
      <c r="U73" s="229"/>
      <c r="V73" s="210"/>
      <c r="W73" s="105">
        <f t="shared" si="19"/>
        <v>0</v>
      </c>
      <c r="X73" s="97">
        <f t="shared" si="20"/>
        <v>0</v>
      </c>
      <c r="Y73" s="97">
        <f t="shared" si="21"/>
        <v>0</v>
      </c>
      <c r="Z73" s="97">
        <f t="shared" si="22"/>
        <v>0</v>
      </c>
      <c r="AA73" s="106">
        <f t="shared" si="23"/>
        <v>0</v>
      </c>
      <c r="AB73" s="97">
        <f t="shared" si="24"/>
        <v>0</v>
      </c>
      <c r="AC73" s="97">
        <f t="shared" si="25"/>
        <v>0</v>
      </c>
      <c r="AD73" s="97">
        <f t="shared" si="26"/>
        <v>0</v>
      </c>
      <c r="AE73" s="97">
        <f t="shared" si="27"/>
        <v>0</v>
      </c>
      <c r="AF73" s="106">
        <f t="shared" si="28"/>
        <v>0</v>
      </c>
      <c r="AG73" s="97">
        <f t="shared" si="29"/>
        <v>0</v>
      </c>
      <c r="AH73" s="97">
        <f t="shared" si="29"/>
        <v>0</v>
      </c>
      <c r="AI73" s="97">
        <f t="shared" si="29"/>
        <v>0</v>
      </c>
      <c r="AJ73" s="97">
        <f t="shared" si="29"/>
        <v>0</v>
      </c>
      <c r="AK73" s="106">
        <f t="shared" si="29"/>
        <v>0</v>
      </c>
    </row>
    <row r="74" spans="2:37" x14ac:dyDescent="0.25">
      <c r="B74" s="175"/>
      <c r="C74" s="176"/>
      <c r="D74" s="177"/>
      <c r="E74" s="179"/>
      <c r="F74" s="192"/>
      <c r="G74" s="112"/>
      <c r="H74" s="94"/>
      <c r="I74" s="94"/>
      <c r="J74" s="94"/>
      <c r="K74" s="92"/>
      <c r="L74" s="112"/>
      <c r="M74" s="94"/>
      <c r="N74" s="94"/>
      <c r="O74" s="94"/>
      <c r="P74" s="92"/>
      <c r="Q74" s="93"/>
      <c r="R74" s="96"/>
      <c r="S74" s="96"/>
      <c r="T74" s="97">
        <f t="shared" si="18"/>
        <v>0</v>
      </c>
      <c r="U74" s="229"/>
      <c r="V74" s="210"/>
      <c r="W74" s="105">
        <f t="shared" si="19"/>
        <v>0</v>
      </c>
      <c r="X74" s="97">
        <f t="shared" si="20"/>
        <v>0</v>
      </c>
      <c r="Y74" s="97">
        <f t="shared" si="21"/>
        <v>0</v>
      </c>
      <c r="Z74" s="97">
        <f t="shared" si="22"/>
        <v>0</v>
      </c>
      <c r="AA74" s="106">
        <f t="shared" si="23"/>
        <v>0</v>
      </c>
      <c r="AB74" s="97">
        <f t="shared" si="24"/>
        <v>0</v>
      </c>
      <c r="AC74" s="97">
        <f t="shared" si="25"/>
        <v>0</v>
      </c>
      <c r="AD74" s="97">
        <f t="shared" si="26"/>
        <v>0</v>
      </c>
      <c r="AE74" s="97">
        <f t="shared" si="27"/>
        <v>0</v>
      </c>
      <c r="AF74" s="106">
        <f t="shared" si="28"/>
        <v>0</v>
      </c>
      <c r="AG74" s="97">
        <f t="shared" si="29"/>
        <v>0</v>
      </c>
      <c r="AH74" s="97">
        <f t="shared" si="29"/>
        <v>0</v>
      </c>
      <c r="AI74" s="97">
        <f t="shared" si="29"/>
        <v>0</v>
      </c>
      <c r="AJ74" s="97">
        <f t="shared" si="29"/>
        <v>0</v>
      </c>
      <c r="AK74" s="106">
        <f t="shared" si="29"/>
        <v>0</v>
      </c>
    </row>
    <row r="75" spans="2:37" x14ac:dyDescent="0.25">
      <c r="B75" s="175"/>
      <c r="C75" s="176"/>
      <c r="D75" s="177"/>
      <c r="E75" s="179"/>
      <c r="F75" s="192"/>
      <c r="G75" s="112"/>
      <c r="H75" s="94"/>
      <c r="I75" s="94"/>
      <c r="J75" s="94"/>
      <c r="K75" s="92"/>
      <c r="L75" s="112"/>
      <c r="M75" s="94"/>
      <c r="N75" s="94"/>
      <c r="O75" s="94"/>
      <c r="P75" s="92"/>
      <c r="Q75" s="93"/>
      <c r="R75" s="96"/>
      <c r="S75" s="96"/>
      <c r="T75" s="97">
        <f t="shared" si="18"/>
        <v>0</v>
      </c>
      <c r="U75" s="229"/>
      <c r="V75" s="210"/>
      <c r="W75" s="105">
        <f t="shared" si="19"/>
        <v>0</v>
      </c>
      <c r="X75" s="97">
        <f t="shared" si="20"/>
        <v>0</v>
      </c>
      <c r="Y75" s="97">
        <f t="shared" si="21"/>
        <v>0</v>
      </c>
      <c r="Z75" s="97">
        <f t="shared" si="22"/>
        <v>0</v>
      </c>
      <c r="AA75" s="106">
        <f t="shared" si="23"/>
        <v>0</v>
      </c>
      <c r="AB75" s="97">
        <f t="shared" si="24"/>
        <v>0</v>
      </c>
      <c r="AC75" s="97">
        <f t="shared" si="25"/>
        <v>0</v>
      </c>
      <c r="AD75" s="97">
        <f t="shared" si="26"/>
        <v>0</v>
      </c>
      <c r="AE75" s="97">
        <f t="shared" si="27"/>
        <v>0</v>
      </c>
      <c r="AF75" s="106">
        <f t="shared" si="28"/>
        <v>0</v>
      </c>
      <c r="AG75" s="97">
        <f t="shared" si="29"/>
        <v>0</v>
      </c>
      <c r="AH75" s="97">
        <f t="shared" si="29"/>
        <v>0</v>
      </c>
      <c r="AI75" s="97">
        <f t="shared" si="29"/>
        <v>0</v>
      </c>
      <c r="AJ75" s="97">
        <f t="shared" si="29"/>
        <v>0</v>
      </c>
      <c r="AK75" s="106">
        <f t="shared" si="29"/>
        <v>0</v>
      </c>
    </row>
    <row r="76" spans="2:37" x14ac:dyDescent="0.25">
      <c r="B76" s="175"/>
      <c r="C76" s="176"/>
      <c r="D76" s="177"/>
      <c r="E76" s="179"/>
      <c r="F76" s="192"/>
      <c r="G76" s="112"/>
      <c r="H76" s="94"/>
      <c r="I76" s="94"/>
      <c r="J76" s="94"/>
      <c r="K76" s="92"/>
      <c r="L76" s="112"/>
      <c r="M76" s="94"/>
      <c r="N76" s="94"/>
      <c r="O76" s="94"/>
      <c r="P76" s="92"/>
      <c r="Q76" s="93"/>
      <c r="R76" s="96"/>
      <c r="S76" s="96"/>
      <c r="T76" s="97">
        <f t="shared" si="18"/>
        <v>0</v>
      </c>
      <c r="U76" s="229"/>
      <c r="V76" s="210"/>
      <c r="W76" s="105">
        <f t="shared" si="19"/>
        <v>0</v>
      </c>
      <c r="X76" s="97">
        <f t="shared" si="20"/>
        <v>0</v>
      </c>
      <c r="Y76" s="97">
        <f t="shared" si="21"/>
        <v>0</v>
      </c>
      <c r="Z76" s="97">
        <f t="shared" si="22"/>
        <v>0</v>
      </c>
      <c r="AA76" s="106">
        <f t="shared" si="23"/>
        <v>0</v>
      </c>
      <c r="AB76" s="97">
        <f t="shared" si="24"/>
        <v>0</v>
      </c>
      <c r="AC76" s="97">
        <f t="shared" si="25"/>
        <v>0</v>
      </c>
      <c r="AD76" s="97">
        <f t="shared" si="26"/>
        <v>0</v>
      </c>
      <c r="AE76" s="97">
        <f t="shared" si="27"/>
        <v>0</v>
      </c>
      <c r="AF76" s="106">
        <f t="shared" si="28"/>
        <v>0</v>
      </c>
      <c r="AG76" s="97">
        <f t="shared" si="29"/>
        <v>0</v>
      </c>
      <c r="AH76" s="97">
        <f t="shared" si="29"/>
        <v>0</v>
      </c>
      <c r="AI76" s="97">
        <f t="shared" si="29"/>
        <v>0</v>
      </c>
      <c r="AJ76" s="97">
        <f t="shared" si="29"/>
        <v>0</v>
      </c>
      <c r="AK76" s="106">
        <f t="shared" si="29"/>
        <v>0</v>
      </c>
    </row>
    <row r="77" spans="2:37" x14ac:dyDescent="0.25">
      <c r="B77" s="175"/>
      <c r="C77" s="176"/>
      <c r="D77" s="177"/>
      <c r="E77" s="179"/>
      <c r="F77" s="192"/>
      <c r="G77" s="112"/>
      <c r="H77" s="94"/>
      <c r="I77" s="94"/>
      <c r="J77" s="94"/>
      <c r="K77" s="92"/>
      <c r="L77" s="112"/>
      <c r="M77" s="94"/>
      <c r="N77" s="94"/>
      <c r="O77" s="94"/>
      <c r="P77" s="92"/>
      <c r="Q77" s="93"/>
      <c r="R77" s="96"/>
      <c r="S77" s="96"/>
      <c r="T77" s="97">
        <f t="shared" si="18"/>
        <v>0</v>
      </c>
      <c r="U77" s="229"/>
      <c r="V77" s="210"/>
      <c r="W77" s="105">
        <f t="shared" si="19"/>
        <v>0</v>
      </c>
      <c r="X77" s="97">
        <f t="shared" si="20"/>
        <v>0</v>
      </c>
      <c r="Y77" s="97">
        <f t="shared" si="21"/>
        <v>0</v>
      </c>
      <c r="Z77" s="97">
        <f t="shared" si="22"/>
        <v>0</v>
      </c>
      <c r="AA77" s="106">
        <f t="shared" si="23"/>
        <v>0</v>
      </c>
      <c r="AB77" s="97">
        <f t="shared" si="24"/>
        <v>0</v>
      </c>
      <c r="AC77" s="97">
        <f t="shared" si="25"/>
        <v>0</v>
      </c>
      <c r="AD77" s="97">
        <f t="shared" si="26"/>
        <v>0</v>
      </c>
      <c r="AE77" s="97">
        <f t="shared" si="27"/>
        <v>0</v>
      </c>
      <c r="AF77" s="106">
        <f t="shared" si="28"/>
        <v>0</v>
      </c>
      <c r="AG77" s="97">
        <f t="shared" si="29"/>
        <v>0</v>
      </c>
      <c r="AH77" s="97">
        <f t="shared" si="29"/>
        <v>0</v>
      </c>
      <c r="AI77" s="97">
        <f t="shared" si="29"/>
        <v>0</v>
      </c>
      <c r="AJ77" s="97">
        <f t="shared" si="29"/>
        <v>0</v>
      </c>
      <c r="AK77" s="106">
        <f t="shared" si="29"/>
        <v>0</v>
      </c>
    </row>
    <row r="78" spans="2:37" x14ac:dyDescent="0.25">
      <c r="B78" s="180"/>
      <c r="C78" s="176"/>
      <c r="D78" s="177"/>
      <c r="E78" s="179"/>
      <c r="F78" s="192"/>
      <c r="G78" s="112"/>
      <c r="H78" s="94"/>
      <c r="I78" s="94"/>
      <c r="J78" s="94"/>
      <c r="K78" s="92"/>
      <c r="L78" s="112"/>
      <c r="M78" s="94"/>
      <c r="N78" s="94"/>
      <c r="O78" s="94"/>
      <c r="P78" s="92"/>
      <c r="Q78" s="93"/>
      <c r="R78" s="95"/>
      <c r="S78" s="96"/>
      <c r="T78" s="97">
        <f t="shared" si="18"/>
        <v>0</v>
      </c>
      <c r="U78" s="229"/>
      <c r="V78" s="210"/>
      <c r="W78" s="105">
        <f t="shared" si="19"/>
        <v>0</v>
      </c>
      <c r="X78" s="97">
        <f t="shared" si="20"/>
        <v>0</v>
      </c>
      <c r="Y78" s="97">
        <f t="shared" si="21"/>
        <v>0</v>
      </c>
      <c r="Z78" s="97">
        <f t="shared" si="22"/>
        <v>0</v>
      </c>
      <c r="AA78" s="106">
        <f t="shared" si="23"/>
        <v>0</v>
      </c>
      <c r="AB78" s="97">
        <f t="shared" si="24"/>
        <v>0</v>
      </c>
      <c r="AC78" s="97">
        <f t="shared" si="25"/>
        <v>0</v>
      </c>
      <c r="AD78" s="97">
        <f t="shared" si="26"/>
        <v>0</v>
      </c>
      <c r="AE78" s="97">
        <f t="shared" si="27"/>
        <v>0</v>
      </c>
      <c r="AF78" s="106">
        <f t="shared" si="28"/>
        <v>0</v>
      </c>
      <c r="AG78" s="97">
        <f t="shared" si="29"/>
        <v>0</v>
      </c>
      <c r="AH78" s="97">
        <f t="shared" si="29"/>
        <v>0</v>
      </c>
      <c r="AI78" s="97">
        <f t="shared" si="29"/>
        <v>0</v>
      </c>
      <c r="AJ78" s="97">
        <f t="shared" si="29"/>
        <v>0</v>
      </c>
      <c r="AK78" s="106">
        <f t="shared" si="29"/>
        <v>0</v>
      </c>
    </row>
    <row r="79" spans="2:37" x14ac:dyDescent="0.25">
      <c r="B79" s="175"/>
      <c r="C79" s="176"/>
      <c r="D79" s="177"/>
      <c r="E79" s="179"/>
      <c r="F79" s="192"/>
      <c r="G79" s="112"/>
      <c r="H79" s="94"/>
      <c r="I79" s="94"/>
      <c r="J79" s="94"/>
      <c r="K79" s="92"/>
      <c r="L79" s="112"/>
      <c r="M79" s="94"/>
      <c r="N79" s="94"/>
      <c r="O79" s="94"/>
      <c r="P79" s="92"/>
      <c r="Q79" s="93"/>
      <c r="R79" s="96"/>
      <c r="S79" s="96"/>
      <c r="T79" s="97">
        <f t="shared" si="18"/>
        <v>0</v>
      </c>
      <c r="U79" s="229"/>
      <c r="V79" s="210"/>
      <c r="W79" s="105">
        <f t="shared" si="19"/>
        <v>0</v>
      </c>
      <c r="X79" s="97">
        <f t="shared" si="20"/>
        <v>0</v>
      </c>
      <c r="Y79" s="97">
        <f t="shared" si="21"/>
        <v>0</v>
      </c>
      <c r="Z79" s="97">
        <f t="shared" si="22"/>
        <v>0</v>
      </c>
      <c r="AA79" s="106">
        <f t="shared" si="23"/>
        <v>0</v>
      </c>
      <c r="AB79" s="97">
        <f t="shared" si="24"/>
        <v>0</v>
      </c>
      <c r="AC79" s="97">
        <f t="shared" si="25"/>
        <v>0</v>
      </c>
      <c r="AD79" s="97">
        <f t="shared" si="26"/>
        <v>0</v>
      </c>
      <c r="AE79" s="97">
        <f t="shared" si="27"/>
        <v>0</v>
      </c>
      <c r="AF79" s="106">
        <f t="shared" si="28"/>
        <v>0</v>
      </c>
      <c r="AG79" s="97">
        <f t="shared" si="29"/>
        <v>0</v>
      </c>
      <c r="AH79" s="97">
        <f t="shared" si="29"/>
        <v>0</v>
      </c>
      <c r="AI79" s="97">
        <f t="shared" si="29"/>
        <v>0</v>
      </c>
      <c r="AJ79" s="97">
        <f t="shared" si="29"/>
        <v>0</v>
      </c>
      <c r="AK79" s="106">
        <f t="shared" si="29"/>
        <v>0</v>
      </c>
    </row>
    <row r="80" spans="2:37" x14ac:dyDescent="0.25">
      <c r="B80" s="175"/>
      <c r="C80" s="176"/>
      <c r="D80" s="177"/>
      <c r="E80" s="179"/>
      <c r="F80" s="192"/>
      <c r="G80" s="112"/>
      <c r="H80" s="94"/>
      <c r="I80" s="94"/>
      <c r="J80" s="94"/>
      <c r="K80" s="92"/>
      <c r="L80" s="112"/>
      <c r="M80" s="94"/>
      <c r="N80" s="94"/>
      <c r="O80" s="94"/>
      <c r="P80" s="92"/>
      <c r="Q80" s="93"/>
      <c r="R80" s="96"/>
      <c r="S80" s="96"/>
      <c r="T80" s="97">
        <f t="shared" si="18"/>
        <v>0</v>
      </c>
      <c r="U80" s="229"/>
      <c r="V80" s="210"/>
      <c r="W80" s="105">
        <f t="shared" si="19"/>
        <v>0</v>
      </c>
      <c r="X80" s="97">
        <f t="shared" si="20"/>
        <v>0</v>
      </c>
      <c r="Y80" s="97">
        <f t="shared" si="21"/>
        <v>0</v>
      </c>
      <c r="Z80" s="97">
        <f t="shared" si="22"/>
        <v>0</v>
      </c>
      <c r="AA80" s="106">
        <f t="shared" si="23"/>
        <v>0</v>
      </c>
      <c r="AB80" s="97">
        <f t="shared" si="24"/>
        <v>0</v>
      </c>
      <c r="AC80" s="97">
        <f t="shared" si="25"/>
        <v>0</v>
      </c>
      <c r="AD80" s="97">
        <f t="shared" si="26"/>
        <v>0</v>
      </c>
      <c r="AE80" s="97">
        <f t="shared" si="27"/>
        <v>0</v>
      </c>
      <c r="AF80" s="106">
        <f t="shared" si="28"/>
        <v>0</v>
      </c>
      <c r="AG80" s="97">
        <f t="shared" si="29"/>
        <v>0</v>
      </c>
      <c r="AH80" s="97">
        <f t="shared" si="29"/>
        <v>0</v>
      </c>
      <c r="AI80" s="97">
        <f t="shared" si="29"/>
        <v>0</v>
      </c>
      <c r="AJ80" s="97">
        <f t="shared" si="29"/>
        <v>0</v>
      </c>
      <c r="AK80" s="106">
        <f t="shared" si="29"/>
        <v>0</v>
      </c>
    </row>
    <row r="81" spans="2:37" x14ac:dyDescent="0.25">
      <c r="B81" s="175"/>
      <c r="C81" s="176"/>
      <c r="D81" s="177"/>
      <c r="E81" s="179"/>
      <c r="F81" s="192"/>
      <c r="G81" s="112"/>
      <c r="H81" s="94"/>
      <c r="I81" s="94"/>
      <c r="J81" s="94"/>
      <c r="K81" s="92"/>
      <c r="L81" s="112"/>
      <c r="M81" s="94"/>
      <c r="N81" s="94"/>
      <c r="O81" s="94"/>
      <c r="P81" s="92"/>
      <c r="Q81" s="93"/>
      <c r="R81" s="96"/>
      <c r="S81" s="96"/>
      <c r="T81" s="97">
        <f t="shared" si="18"/>
        <v>0</v>
      </c>
      <c r="U81" s="229"/>
      <c r="V81" s="210"/>
      <c r="W81" s="105">
        <f t="shared" si="19"/>
        <v>0</v>
      </c>
      <c r="X81" s="97">
        <f t="shared" si="20"/>
        <v>0</v>
      </c>
      <c r="Y81" s="97">
        <f t="shared" si="21"/>
        <v>0</v>
      </c>
      <c r="Z81" s="97">
        <f t="shared" si="22"/>
        <v>0</v>
      </c>
      <c r="AA81" s="106">
        <f t="shared" si="23"/>
        <v>0</v>
      </c>
      <c r="AB81" s="97">
        <f t="shared" si="24"/>
        <v>0</v>
      </c>
      <c r="AC81" s="97">
        <f t="shared" si="25"/>
        <v>0</v>
      </c>
      <c r="AD81" s="97">
        <f t="shared" si="26"/>
        <v>0</v>
      </c>
      <c r="AE81" s="97">
        <f t="shared" si="27"/>
        <v>0</v>
      </c>
      <c r="AF81" s="106">
        <f t="shared" si="28"/>
        <v>0</v>
      </c>
      <c r="AG81" s="97">
        <f t="shared" ref="AG81:AK82" si="30">W81-AB81</f>
        <v>0</v>
      </c>
      <c r="AH81" s="97">
        <f t="shared" si="30"/>
        <v>0</v>
      </c>
      <c r="AI81" s="97">
        <f t="shared" si="30"/>
        <v>0</v>
      </c>
      <c r="AJ81" s="97">
        <f t="shared" si="30"/>
        <v>0</v>
      </c>
      <c r="AK81" s="106">
        <f t="shared" si="30"/>
        <v>0</v>
      </c>
    </row>
    <row r="82" spans="2:37" ht="15.75" thickBot="1" x14ac:dyDescent="0.3">
      <c r="B82" s="182"/>
      <c r="C82" s="183"/>
      <c r="D82" s="184"/>
      <c r="E82" s="187"/>
      <c r="F82" s="193"/>
      <c r="G82" s="113"/>
      <c r="H82" s="100"/>
      <c r="I82" s="100"/>
      <c r="J82" s="100"/>
      <c r="K82" s="98"/>
      <c r="L82" s="113"/>
      <c r="M82" s="100"/>
      <c r="N82" s="100"/>
      <c r="O82" s="100"/>
      <c r="P82" s="98"/>
      <c r="Q82" s="99"/>
      <c r="R82" s="101"/>
      <c r="S82" s="101"/>
      <c r="T82" s="102">
        <f t="shared" si="18"/>
        <v>0</v>
      </c>
      <c r="U82" s="230"/>
      <c r="V82" s="211"/>
      <c r="W82" s="107">
        <f t="shared" si="19"/>
        <v>0</v>
      </c>
      <c r="X82" s="102">
        <f t="shared" si="20"/>
        <v>0</v>
      </c>
      <c r="Y82" s="102">
        <f t="shared" si="21"/>
        <v>0</v>
      </c>
      <c r="Z82" s="102">
        <f t="shared" si="22"/>
        <v>0</v>
      </c>
      <c r="AA82" s="108">
        <f t="shared" si="23"/>
        <v>0</v>
      </c>
      <c r="AB82" s="102">
        <f t="shared" si="24"/>
        <v>0</v>
      </c>
      <c r="AC82" s="102">
        <f t="shared" si="25"/>
        <v>0</v>
      </c>
      <c r="AD82" s="102">
        <f t="shared" si="26"/>
        <v>0</v>
      </c>
      <c r="AE82" s="102">
        <f t="shared" si="27"/>
        <v>0</v>
      </c>
      <c r="AF82" s="108">
        <f t="shared" si="28"/>
        <v>0</v>
      </c>
      <c r="AG82" s="102">
        <f t="shared" si="30"/>
        <v>0</v>
      </c>
      <c r="AH82" s="102">
        <f t="shared" si="30"/>
        <v>0</v>
      </c>
      <c r="AI82" s="102">
        <f t="shared" si="30"/>
        <v>0</v>
      </c>
      <c r="AJ82" s="102">
        <f t="shared" si="30"/>
        <v>0</v>
      </c>
      <c r="AK82" s="108">
        <f t="shared" si="30"/>
        <v>0</v>
      </c>
    </row>
    <row r="84" spans="2:37" x14ac:dyDescent="0.25">
      <c r="B84" s="124" t="s">
        <v>295</v>
      </c>
      <c r="C84" s="124"/>
      <c r="D84" s="336"/>
      <c r="H84" s="357"/>
      <c r="I84" s="383"/>
      <c r="J84" s="383"/>
      <c r="K84" s="383"/>
    </row>
    <row r="85" spans="2:37" x14ac:dyDescent="0.25">
      <c r="B85" s="124" t="s">
        <v>287</v>
      </c>
      <c r="C85" s="124"/>
      <c r="D85" s="336"/>
      <c r="H85" s="357"/>
      <c r="I85" s="383"/>
      <c r="J85" s="383"/>
      <c r="K85" s="383"/>
    </row>
    <row r="86" spans="2:37" x14ac:dyDescent="0.25">
      <c r="B86" s="124" t="s">
        <v>288</v>
      </c>
      <c r="C86" s="124"/>
      <c r="D86" s="336"/>
      <c r="H86" s="357"/>
      <c r="I86" s="383"/>
      <c r="J86" s="383"/>
      <c r="K86" s="383"/>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C13">
    <cfRule type="containsBlanks" dxfId="9" priority="3">
      <formula>LEN(TRIM(C11))=0</formula>
    </cfRule>
  </conditionalFormatting>
  <conditionalFormatting sqref="U17:U22 U28:U82">
    <cfRule type="cellIs" dxfId="8"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B2" sqref="B2"/>
    </sheetView>
  </sheetViews>
  <sheetFormatPr defaultColWidth="8.85546875" defaultRowHeight="15" x14ac:dyDescent="0.25"/>
  <cols>
    <col min="1" max="1" width="0.7109375" style="58" customWidth="1"/>
    <col min="2" max="2" width="17.5703125" style="58" customWidth="1"/>
    <col min="3" max="3" width="17" style="58" customWidth="1"/>
    <col min="4" max="4" width="14.7109375" style="58" customWidth="1"/>
    <col min="5" max="5" width="4.85546875" style="58" customWidth="1"/>
    <col min="6" max="6" width="17.5703125" style="58" customWidth="1"/>
    <col min="7" max="7" width="17" style="58" customWidth="1"/>
    <col min="8" max="8" width="14.7109375" style="58" customWidth="1"/>
    <col min="9" max="9" width="4.85546875" style="58" customWidth="1"/>
    <col min="10" max="12" width="10.85546875" style="58" customWidth="1"/>
    <col min="13" max="13" width="19.140625" style="58" bestFit="1" customWidth="1"/>
    <col min="14" max="19" width="10.85546875" style="58" customWidth="1"/>
    <col min="20" max="22" width="12.5703125" style="58" customWidth="1"/>
    <col min="23" max="23" width="11.5703125" style="58" bestFit="1" customWidth="1"/>
    <col min="24" max="24" width="30.42578125" style="18" bestFit="1" customWidth="1"/>
    <col min="25" max="30" width="13.140625" style="85" customWidth="1"/>
    <col min="31" max="42" width="13.140625" style="58" customWidth="1"/>
    <col min="43" max="16384" width="8.85546875" style="58"/>
  </cols>
  <sheetData>
    <row r="1" spans="2:31" ht="22.5" x14ac:dyDescent="0.25">
      <c r="B1" s="59" t="s">
        <v>120</v>
      </c>
      <c r="C1" s="60"/>
      <c r="L1" s="19"/>
      <c r="M1" s="19"/>
      <c r="N1" s="19"/>
      <c r="O1" s="19"/>
      <c r="P1" s="19"/>
      <c r="Q1" s="19"/>
      <c r="R1" s="19"/>
      <c r="S1" s="19"/>
      <c r="T1" s="19"/>
      <c r="U1" s="19"/>
      <c r="V1" s="19"/>
      <c r="W1" s="19"/>
      <c r="X1" s="208"/>
    </row>
    <row r="2" spans="2:31" s="89" customFormat="1" ht="13.9" customHeight="1" x14ac:dyDescent="0.25">
      <c r="B2" s="109" t="s">
        <v>35</v>
      </c>
      <c r="C2" s="63"/>
      <c r="D2" s="63"/>
      <c r="E2" s="63"/>
      <c r="F2" s="63"/>
      <c r="K2" s="150"/>
      <c r="L2" s="150"/>
      <c r="M2" s="150"/>
      <c r="N2" s="150"/>
      <c r="O2" s="150"/>
      <c r="P2" s="150"/>
      <c r="Q2" s="150"/>
      <c r="R2" s="150"/>
      <c r="S2" s="150"/>
      <c r="T2" s="150"/>
      <c r="U2" s="150"/>
      <c r="V2" s="150"/>
      <c r="W2" s="150"/>
      <c r="X2" s="209"/>
      <c r="Y2" s="150"/>
      <c r="Z2" s="209"/>
      <c r="AA2" s="111"/>
      <c r="AB2" s="111"/>
      <c r="AC2" s="111"/>
      <c r="AD2" s="111"/>
      <c r="AE2" s="111"/>
    </row>
    <row r="3" spans="2:31" s="89" customFormat="1" ht="14.45" customHeight="1" x14ac:dyDescent="0.25">
      <c r="B3" s="110" t="s">
        <v>36</v>
      </c>
      <c r="C3" s="63"/>
      <c r="D3" s="63"/>
      <c r="E3" s="63"/>
      <c r="F3" s="63"/>
      <c r="K3" s="150"/>
      <c r="L3" s="150"/>
      <c r="M3" s="150"/>
      <c r="N3" s="150"/>
      <c r="O3" s="150"/>
      <c r="P3" s="150"/>
      <c r="Q3" s="150"/>
      <c r="R3" s="150"/>
      <c r="S3" s="150"/>
      <c r="T3" s="150"/>
      <c r="U3" s="150"/>
      <c r="V3" s="150"/>
      <c r="W3" s="150"/>
      <c r="X3" s="209"/>
      <c r="Y3" s="150"/>
      <c r="Z3" s="209"/>
      <c r="AA3" s="111"/>
      <c r="AB3" s="111"/>
      <c r="AC3" s="111"/>
      <c r="AD3" s="111"/>
      <c r="AE3" s="111"/>
    </row>
    <row r="4" spans="2:31" s="89" customFormat="1" ht="14.45" customHeight="1" x14ac:dyDescent="0.25">
      <c r="B4" s="110" t="s">
        <v>121</v>
      </c>
      <c r="C4" s="63"/>
      <c r="D4" s="63"/>
      <c r="E4" s="63"/>
      <c r="F4" s="63"/>
      <c r="K4" s="150"/>
      <c r="L4" s="150"/>
      <c r="M4" s="150"/>
      <c r="N4" s="150"/>
      <c r="O4" s="150"/>
      <c r="P4" s="150"/>
      <c r="Q4" s="150"/>
      <c r="R4" s="150"/>
      <c r="S4" s="150"/>
      <c r="T4" s="150"/>
      <c r="U4" s="150"/>
      <c r="V4" s="150"/>
      <c r="W4" s="150"/>
      <c r="X4" s="209"/>
      <c r="Y4" s="150"/>
      <c r="Z4" s="209"/>
      <c r="AA4" s="111"/>
      <c r="AB4" s="111"/>
      <c r="AC4" s="111"/>
      <c r="AD4" s="111"/>
      <c r="AE4" s="111"/>
    </row>
    <row r="5" spans="2:31" s="89" customFormat="1" ht="14.45" customHeight="1" x14ac:dyDescent="0.25">
      <c r="B5" s="110" t="s">
        <v>122</v>
      </c>
      <c r="C5" s="63"/>
      <c r="D5" s="63"/>
      <c r="E5" s="63"/>
      <c r="F5" s="63"/>
      <c r="K5" s="150"/>
      <c r="L5" s="150"/>
      <c r="M5" s="150"/>
      <c r="N5" s="150"/>
      <c r="O5" s="150"/>
      <c r="P5" s="150"/>
      <c r="Q5" s="150"/>
      <c r="R5" s="150"/>
      <c r="S5" s="150"/>
      <c r="T5" s="150"/>
      <c r="U5" s="150"/>
      <c r="V5" s="150"/>
      <c r="W5" s="150"/>
      <c r="X5" s="209"/>
      <c r="Y5" s="150"/>
      <c r="Z5" s="209"/>
      <c r="AA5" s="111"/>
      <c r="AB5" s="111"/>
      <c r="AC5" s="111"/>
      <c r="AD5" s="111"/>
      <c r="AE5" s="111"/>
    </row>
    <row r="6" spans="2:31" s="89" customFormat="1" ht="14.45" customHeight="1" x14ac:dyDescent="0.25">
      <c r="B6" s="110" t="s">
        <v>123</v>
      </c>
      <c r="C6" s="63"/>
      <c r="D6" s="63"/>
      <c r="E6" s="63"/>
      <c r="F6" s="63"/>
      <c r="K6" s="150"/>
      <c r="L6" s="150"/>
      <c r="M6" s="150"/>
      <c r="N6" s="150"/>
      <c r="O6" s="150"/>
      <c r="P6" s="150"/>
      <c r="Q6" s="150"/>
      <c r="R6" s="150"/>
      <c r="S6" s="150"/>
      <c r="T6" s="150"/>
      <c r="U6" s="150"/>
      <c r="V6" s="150"/>
      <c r="W6" s="150"/>
      <c r="X6" s="209"/>
      <c r="Y6" s="150"/>
      <c r="Z6" s="209"/>
      <c r="AA6" s="111"/>
      <c r="AB6" s="111"/>
      <c r="AC6" s="111"/>
      <c r="AD6" s="111"/>
      <c r="AE6" s="111"/>
    </row>
    <row r="7" spans="2:31" s="89" customFormat="1" ht="14.45" customHeight="1" x14ac:dyDescent="0.25">
      <c r="B7" s="117" t="s">
        <v>39</v>
      </c>
      <c r="C7" s="63"/>
      <c r="D7" s="63"/>
      <c r="E7" s="63"/>
      <c r="F7" s="63"/>
      <c r="K7" s="150"/>
      <c r="L7" s="150"/>
      <c r="M7" s="150"/>
      <c r="N7" s="150"/>
      <c r="O7" s="150"/>
      <c r="P7" s="150"/>
      <c r="Q7" s="150"/>
      <c r="R7" s="150"/>
      <c r="S7" s="150"/>
      <c r="T7" s="150"/>
      <c r="U7" s="150"/>
      <c r="V7" s="150"/>
      <c r="W7" s="150"/>
      <c r="X7" s="209"/>
      <c r="Y7" s="150"/>
      <c r="Z7" s="209"/>
      <c r="AA7" s="111"/>
      <c r="AB7" s="111"/>
      <c r="AC7" s="111"/>
      <c r="AD7" s="111"/>
      <c r="AE7" s="111"/>
    </row>
    <row r="8" spans="2:31" ht="14.45" customHeight="1" x14ac:dyDescent="0.25">
      <c r="B8" s="62"/>
      <c r="C8" s="61"/>
      <c r="D8" s="61"/>
      <c r="E8" s="61"/>
      <c r="F8" s="61"/>
      <c r="K8" s="62"/>
      <c r="L8" s="189"/>
      <c r="M8" s="189"/>
      <c r="N8" s="19"/>
      <c r="O8" s="19"/>
      <c r="P8" s="19"/>
      <c r="Q8" s="19"/>
      <c r="R8" s="19"/>
      <c r="S8" s="19"/>
      <c r="T8" s="19"/>
      <c r="U8" s="19"/>
      <c r="V8" s="19"/>
      <c r="W8" s="19"/>
      <c r="X8" s="208"/>
    </row>
    <row r="9" spans="2:31" ht="14.45" customHeight="1" x14ac:dyDescent="0.25">
      <c r="B9" s="20" t="s">
        <v>267</v>
      </c>
      <c r="C9" s="87"/>
      <c r="D9" s="88"/>
      <c r="E9" s="88"/>
      <c r="F9" s="63"/>
      <c r="G9" s="89"/>
      <c r="N9" s="19"/>
      <c r="O9" s="19"/>
      <c r="P9" s="19"/>
      <c r="Q9" s="19"/>
      <c r="R9" s="19"/>
      <c r="S9" s="19"/>
      <c r="T9" s="19"/>
      <c r="U9" s="19"/>
      <c r="V9" s="19"/>
      <c r="W9" s="19"/>
      <c r="X9" s="208"/>
      <c r="AD9" s="58"/>
    </row>
    <row r="10" spans="2:31" x14ac:dyDescent="0.25">
      <c r="B10" s="63" t="s">
        <v>76</v>
      </c>
      <c r="C10" s="90"/>
      <c r="D10" s="91"/>
      <c r="E10" s="91"/>
      <c r="F10" s="89"/>
      <c r="G10" s="89"/>
      <c r="N10" s="19"/>
      <c r="O10" s="19"/>
      <c r="P10" s="19"/>
      <c r="Q10" s="19"/>
      <c r="R10" s="19"/>
      <c r="S10" s="19"/>
      <c r="T10" s="19"/>
      <c r="U10" s="19"/>
      <c r="V10" s="19"/>
      <c r="W10" s="19"/>
      <c r="X10" s="208"/>
      <c r="AD10" s="58"/>
    </row>
    <row r="11" spans="2:31" x14ac:dyDescent="0.25">
      <c r="B11" s="63" t="s">
        <v>125</v>
      </c>
      <c r="C11" s="90" t="s">
        <v>126</v>
      </c>
      <c r="D11" s="91"/>
      <c r="E11" s="91"/>
      <c r="G11" s="89"/>
      <c r="N11" s="150"/>
      <c r="O11" s="19"/>
      <c r="P11" s="19"/>
      <c r="Q11" s="19"/>
      <c r="R11" s="19"/>
      <c r="S11" s="19"/>
      <c r="T11" s="19"/>
      <c r="U11" s="19"/>
      <c r="V11" s="19"/>
      <c r="W11" s="19"/>
      <c r="X11" s="208"/>
    </row>
    <row r="12" spans="2:31" x14ac:dyDescent="0.25">
      <c r="B12" s="63"/>
      <c r="C12" s="117"/>
      <c r="D12" s="89"/>
      <c r="E12" s="89"/>
      <c r="F12" s="89"/>
      <c r="G12" s="89"/>
      <c r="N12" s="150"/>
      <c r="O12" s="19"/>
      <c r="P12" s="19"/>
      <c r="Q12" s="19"/>
      <c r="R12" s="19"/>
      <c r="S12" s="19"/>
      <c r="T12" s="19"/>
      <c r="U12" s="19"/>
      <c r="V12" s="19"/>
      <c r="W12" s="19"/>
      <c r="X12" s="208"/>
    </row>
    <row r="13" spans="2:31" x14ac:dyDescent="0.25">
      <c r="B13" s="20" t="s">
        <v>3</v>
      </c>
      <c r="C13" s="342"/>
      <c r="D13" s="137"/>
      <c r="E13" s="137"/>
      <c r="W13" s="85"/>
      <c r="AC13" s="58"/>
      <c r="AD13" s="58"/>
    </row>
    <row r="14" spans="2:31" x14ac:dyDescent="0.25">
      <c r="B14" s="20" t="s">
        <v>127</v>
      </c>
      <c r="C14" s="342"/>
      <c r="D14" s="137"/>
      <c r="E14" s="137"/>
      <c r="W14" s="85"/>
      <c r="AC14" s="58"/>
      <c r="AD14" s="58"/>
    </row>
    <row r="15" spans="2:31" x14ac:dyDescent="0.25">
      <c r="B15" s="174" t="s">
        <v>128</v>
      </c>
      <c r="C15" s="342"/>
      <c r="D15" s="137"/>
      <c r="E15" s="137"/>
      <c r="W15" s="85"/>
      <c r="AC15" s="58"/>
      <c r="AD15" s="58"/>
    </row>
    <row r="16" spans="2:31" s="72" customFormat="1" ht="13.5" thickBot="1" x14ac:dyDescent="0.3">
      <c r="X16" s="119"/>
      <c r="Y16" s="86"/>
      <c r="Z16" s="86"/>
      <c r="AA16" s="86"/>
      <c r="AB16" s="86"/>
      <c r="AC16" s="86"/>
      <c r="AD16" s="86"/>
    </row>
    <row r="17" spans="2:42" ht="19.899999999999999" customHeight="1" x14ac:dyDescent="0.25">
      <c r="B17" s="255" t="s">
        <v>43</v>
      </c>
      <c r="C17" s="256"/>
      <c r="D17" s="256"/>
      <c r="E17" s="256"/>
      <c r="F17" s="256"/>
      <c r="G17" s="256"/>
      <c r="H17" s="256"/>
      <c r="I17" s="257"/>
      <c r="J17" s="258" t="s">
        <v>129</v>
      </c>
      <c r="K17" s="259"/>
      <c r="L17" s="260"/>
      <c r="M17" s="260"/>
      <c r="N17" s="240" t="s">
        <v>130</v>
      </c>
      <c r="O17" s="240"/>
      <c r="P17" s="240"/>
      <c r="Q17" s="240"/>
      <c r="R17" s="241"/>
      <c r="S17" s="495" t="s">
        <v>131</v>
      </c>
      <c r="T17" s="496"/>
      <c r="U17" s="496"/>
      <c r="V17" s="496"/>
      <c r="W17" s="496"/>
      <c r="X17" s="497"/>
      <c r="Y17" s="255" t="s">
        <v>132</v>
      </c>
      <c r="Z17" s="265"/>
      <c r="AA17" s="265"/>
      <c r="AB17" s="265"/>
      <c r="AC17" s="265"/>
      <c r="AD17" s="266"/>
      <c r="AE17" s="255" t="s">
        <v>133</v>
      </c>
      <c r="AF17" s="265"/>
      <c r="AG17" s="265"/>
      <c r="AH17" s="265"/>
      <c r="AI17" s="265"/>
      <c r="AJ17" s="266"/>
      <c r="AK17" s="255" t="s">
        <v>134</v>
      </c>
      <c r="AL17" s="265"/>
      <c r="AM17" s="265"/>
      <c r="AN17" s="265"/>
      <c r="AO17" s="265"/>
      <c r="AP17" s="266"/>
    </row>
    <row r="18" spans="2:42" ht="51" x14ac:dyDescent="0.25">
      <c r="B18" s="238" t="s">
        <v>286</v>
      </c>
      <c r="C18" s="477" t="s">
        <v>281</v>
      </c>
      <c r="D18" s="477"/>
      <c r="E18" s="477"/>
      <c r="F18" s="190" t="s">
        <v>51</v>
      </c>
      <c r="G18" s="477" t="s">
        <v>52</v>
      </c>
      <c r="H18" s="477"/>
      <c r="I18" s="494"/>
      <c r="J18" s="253" t="s">
        <v>135</v>
      </c>
      <c r="K18" s="261" t="s">
        <v>136</v>
      </c>
      <c r="L18" s="262" t="s">
        <v>137</v>
      </c>
      <c r="M18" s="263" t="s">
        <v>138</v>
      </c>
      <c r="N18" s="242" t="s">
        <v>139</v>
      </c>
      <c r="O18" s="243" t="s">
        <v>140</v>
      </c>
      <c r="P18" s="243" t="s">
        <v>141</v>
      </c>
      <c r="Q18" s="243" t="s">
        <v>142</v>
      </c>
      <c r="R18" s="244" t="s">
        <v>143</v>
      </c>
      <c r="S18" s="251" t="s">
        <v>144</v>
      </c>
      <c r="T18" s="252" t="s">
        <v>60</v>
      </c>
      <c r="U18" s="252" t="s">
        <v>61</v>
      </c>
      <c r="V18" s="252" t="s">
        <v>62</v>
      </c>
      <c r="W18" s="252" t="s">
        <v>63</v>
      </c>
      <c r="X18" s="264" t="s">
        <v>85</v>
      </c>
      <c r="Y18" s="238" t="s">
        <v>145</v>
      </c>
      <c r="Z18" s="190" t="s">
        <v>146</v>
      </c>
      <c r="AA18" s="190" t="s">
        <v>147</v>
      </c>
      <c r="AB18" s="190" t="s">
        <v>148</v>
      </c>
      <c r="AC18" s="190" t="s">
        <v>149</v>
      </c>
      <c r="AD18" s="191" t="s">
        <v>150</v>
      </c>
      <c r="AE18" s="238" t="s">
        <v>145</v>
      </c>
      <c r="AF18" s="190" t="s">
        <v>146</v>
      </c>
      <c r="AG18" s="190" t="s">
        <v>147</v>
      </c>
      <c r="AH18" s="190" t="s">
        <v>148</v>
      </c>
      <c r="AI18" s="190" t="s">
        <v>149</v>
      </c>
      <c r="AJ18" s="191" t="s">
        <v>150</v>
      </c>
      <c r="AK18" s="238" t="s">
        <v>145</v>
      </c>
      <c r="AL18" s="190" t="s">
        <v>146</v>
      </c>
      <c r="AM18" s="190" t="s">
        <v>147</v>
      </c>
      <c r="AN18" s="190" t="s">
        <v>148</v>
      </c>
      <c r="AO18" s="190" t="s">
        <v>149</v>
      </c>
      <c r="AP18" s="191" t="s">
        <v>150</v>
      </c>
    </row>
    <row r="19" spans="2:42" x14ac:dyDescent="0.25">
      <c r="B19" s="213" t="s">
        <v>27</v>
      </c>
      <c r="C19" s="214" t="s">
        <v>28</v>
      </c>
      <c r="D19" s="215"/>
      <c r="E19" s="216"/>
      <c r="F19" s="433" t="s">
        <v>65</v>
      </c>
      <c r="G19" s="214" t="s">
        <v>66</v>
      </c>
      <c r="H19" s="215"/>
      <c r="I19" s="447"/>
      <c r="J19" s="221">
        <v>500</v>
      </c>
      <c r="K19" s="219">
        <v>20</v>
      </c>
      <c r="L19" s="219">
        <v>1000</v>
      </c>
      <c r="M19" s="449" t="s">
        <v>151</v>
      </c>
      <c r="N19" s="218">
        <v>500</v>
      </c>
      <c r="O19" s="219">
        <v>1000</v>
      </c>
      <c r="P19" s="219">
        <v>2000</v>
      </c>
      <c r="Q19" s="219">
        <v>3000</v>
      </c>
      <c r="R19" s="220">
        <v>4000</v>
      </c>
      <c r="S19" s="221">
        <v>0</v>
      </c>
      <c r="T19" s="222">
        <v>0</v>
      </c>
      <c r="U19" s="212">
        <v>0</v>
      </c>
      <c r="V19" s="212">
        <f>T19+U19</f>
        <v>0</v>
      </c>
      <c r="W19" s="227" t="s">
        <v>67</v>
      </c>
      <c r="X19" s="450" t="s">
        <v>29</v>
      </c>
      <c r="Y19" s="224" t="e">
        <f>IF($J19&lt;1,0,(($J19+$K19)*$C$11)+$L19+$S19+$V19)</f>
        <v>#VALUE!</v>
      </c>
      <c r="Z19" s="212" t="e">
        <f>IF($N19&lt;1,0,($N19*$C$11)+$S19+$V19)</f>
        <v>#VALUE!</v>
      </c>
      <c r="AA19" s="212" t="e">
        <f>IF($O19&lt;1,0,($O19*$C$11)+$S19+$V19)</f>
        <v>#VALUE!</v>
      </c>
      <c r="AB19" s="212" t="e">
        <f>IF($P19&lt;1,0,($P19*$C$11)+$S19+$V19)</f>
        <v>#VALUE!</v>
      </c>
      <c r="AC19" s="212" t="e">
        <f>IF($Q19&lt;1,0,($Q19*$C$11)+$S19+$V19)</f>
        <v>#VALUE!</v>
      </c>
      <c r="AD19" s="225" t="e">
        <f>IF($R19&lt;1,0,($R19*$C$11)+$S19+$V19)</f>
        <v>#VALUE!</v>
      </c>
      <c r="AE19" s="224" t="e">
        <f>IF($J19&lt;1,0,(($J19+$K19)*$C$11)+$L19+$S19+$T19)</f>
        <v>#VALUE!</v>
      </c>
      <c r="AF19" s="212" t="e">
        <f>IF($N19&lt;1,0,($N19*$C$11)+$S19+$T19)</f>
        <v>#VALUE!</v>
      </c>
      <c r="AG19" s="212" t="e">
        <f>IF($O19&lt;1,0,($O19*$C$11)+$S19+$T19)</f>
        <v>#VALUE!</v>
      </c>
      <c r="AH19" s="212" t="e">
        <f>IF($P19&lt;1,0,($P19*$C$11)+$S19+$T19)</f>
        <v>#VALUE!</v>
      </c>
      <c r="AI19" s="212" t="e">
        <f>IF($Q19&lt;1,0,($Q19*$C$11)+$S19+$T19)</f>
        <v>#VALUE!</v>
      </c>
      <c r="AJ19" s="225" t="e">
        <f>IF($R19&lt;1,0,($R19*$C$11)+$S19+$T19)</f>
        <v>#VALUE!</v>
      </c>
      <c r="AK19" s="224" t="e">
        <f>Y19-AE19</f>
        <v>#VALUE!</v>
      </c>
      <c r="AL19" s="212" t="e">
        <f>Z19-AF19</f>
        <v>#VALUE!</v>
      </c>
      <c r="AM19" s="212" t="e">
        <f t="shared" ref="AM19:AP19" si="0">AA19-AG19</f>
        <v>#VALUE!</v>
      </c>
      <c r="AN19" s="212" t="e">
        <f t="shared" si="0"/>
        <v>#VALUE!</v>
      </c>
      <c r="AO19" s="212" t="e">
        <f t="shared" si="0"/>
        <v>#VALUE!</v>
      </c>
      <c r="AP19" s="225" t="e">
        <f t="shared" si="0"/>
        <v>#VALUE!</v>
      </c>
    </row>
    <row r="20" spans="2:42" x14ac:dyDescent="0.25">
      <c r="B20" s="451" t="s">
        <v>27</v>
      </c>
      <c r="C20" s="452" t="s">
        <v>28</v>
      </c>
      <c r="D20" s="434"/>
      <c r="E20" s="453"/>
      <c r="F20" s="294" t="s">
        <v>68</v>
      </c>
      <c r="G20" s="452" t="s">
        <v>69</v>
      </c>
      <c r="H20" s="434"/>
      <c r="I20" s="446"/>
      <c r="J20" s="221">
        <v>500</v>
      </c>
      <c r="K20" s="219">
        <v>20</v>
      </c>
      <c r="L20" s="219">
        <v>1000</v>
      </c>
      <c r="M20" s="449" t="s">
        <v>151</v>
      </c>
      <c r="N20" s="218">
        <v>0</v>
      </c>
      <c r="O20" s="219">
        <v>0</v>
      </c>
      <c r="P20" s="219">
        <v>0</v>
      </c>
      <c r="Q20" s="219">
        <v>0</v>
      </c>
      <c r="R20" s="220">
        <v>0</v>
      </c>
      <c r="S20" s="221">
        <v>0</v>
      </c>
      <c r="T20" s="212">
        <v>10000</v>
      </c>
      <c r="U20" s="212">
        <v>0</v>
      </c>
      <c r="V20" s="212">
        <f t="shared" ref="V20:V83" si="1">T20+U20</f>
        <v>10000</v>
      </c>
      <c r="W20" s="227" t="s">
        <v>70</v>
      </c>
      <c r="X20" s="450" t="s">
        <v>152</v>
      </c>
      <c r="Y20" s="224" t="e">
        <f t="shared" ref="Y20:Y83" si="2">IF($J20&lt;1,0,(($J20+$K20)*$C$11)+$L20+$S20+$V20)</f>
        <v>#VALUE!</v>
      </c>
      <c r="Z20" s="212">
        <f t="shared" ref="Z20:Z83" si="3">IF($N20&lt;1,0,($N20*$C$11)+$S20+$V20)</f>
        <v>0</v>
      </c>
      <c r="AA20" s="212">
        <f t="shared" ref="AA20:AA83" si="4">IF($O20&lt;1,0,($O20*$C$11)+$S20+$V20)</f>
        <v>0</v>
      </c>
      <c r="AB20" s="212">
        <f t="shared" ref="AB20:AB83" si="5">IF($P20&lt;1,0,($P20*$C$11)+$S20+$V20)</f>
        <v>0</v>
      </c>
      <c r="AC20" s="212">
        <f t="shared" ref="AC20:AC83" si="6">IF($Q20&lt;1,0,($Q20*$C$11)+$S20+$V20)</f>
        <v>0</v>
      </c>
      <c r="AD20" s="225">
        <f t="shared" ref="AD20:AD83" si="7">IF($R20&lt;1,0,($R20*$C$11)+$S20+$V20)</f>
        <v>0</v>
      </c>
      <c r="AE20" s="224" t="e">
        <f t="shared" ref="AE20:AE83" si="8">IF($J20&lt;1,0,(($J20+$K20)*$C$11)+$L20+$S20+$T20)</f>
        <v>#VALUE!</v>
      </c>
      <c r="AF20" s="212">
        <f t="shared" ref="AF20:AF83" si="9">IF($N20&lt;1,0,($N20*$C$11)+$S20+$T20)</f>
        <v>0</v>
      </c>
      <c r="AG20" s="212">
        <f t="shared" ref="AG20:AG83" si="10">IF($O20&lt;1,0,($O20*$C$11)+$S20+$T20)</f>
        <v>0</v>
      </c>
      <c r="AH20" s="212">
        <f t="shared" ref="AH20:AH83" si="11">IF($P20&lt;1,0,($P20*$C$11)+$S20+$T20)</f>
        <v>0</v>
      </c>
      <c r="AI20" s="212">
        <f t="shared" ref="AI20:AI83" si="12">IF($Q20&lt;1,0,($Q20*$C$11)+$S20+$T20)</f>
        <v>0</v>
      </c>
      <c r="AJ20" s="225">
        <f t="shared" ref="AJ20:AJ83" si="13">IF($R20&lt;1,0,($R20*$C$11)+$S20+$T20)</f>
        <v>0</v>
      </c>
      <c r="AK20" s="224" t="e">
        <f t="shared" ref="AK20:AK83" si="14">Y20-AE20</f>
        <v>#VALUE!</v>
      </c>
      <c r="AL20" s="212">
        <f t="shared" ref="AL20:AL83" si="15">Z20-AF20</f>
        <v>0</v>
      </c>
      <c r="AM20" s="212">
        <f t="shared" ref="AM20:AM83" si="16">AA20-AG20</f>
        <v>0</v>
      </c>
      <c r="AN20" s="212">
        <f t="shared" ref="AN20:AN83" si="17">AB20-AH20</f>
        <v>0</v>
      </c>
      <c r="AO20" s="212">
        <f t="shared" ref="AO20:AO83" si="18">AC20-AI20</f>
        <v>0</v>
      </c>
      <c r="AP20" s="225">
        <f t="shared" ref="AP20:AP83" si="19">AD20-AJ20</f>
        <v>0</v>
      </c>
    </row>
    <row r="21" spans="2:42" x14ac:dyDescent="0.25">
      <c r="B21" s="451" t="s">
        <v>27</v>
      </c>
      <c r="C21" s="452" t="s">
        <v>28</v>
      </c>
      <c r="D21" s="434"/>
      <c r="E21" s="453"/>
      <c r="F21" s="294" t="s">
        <v>68</v>
      </c>
      <c r="G21" s="452" t="s">
        <v>69</v>
      </c>
      <c r="H21" s="434"/>
      <c r="I21" s="446"/>
      <c r="J21" s="221">
        <v>0</v>
      </c>
      <c r="K21" s="219">
        <v>0</v>
      </c>
      <c r="L21" s="219">
        <v>0</v>
      </c>
      <c r="M21" s="449" t="s">
        <v>29</v>
      </c>
      <c r="N21" s="218">
        <v>500</v>
      </c>
      <c r="O21" s="219">
        <v>1000</v>
      </c>
      <c r="P21" s="219">
        <v>2000</v>
      </c>
      <c r="Q21" s="219">
        <v>3000</v>
      </c>
      <c r="R21" s="220">
        <v>4000</v>
      </c>
      <c r="S21" s="221">
        <v>0</v>
      </c>
      <c r="T21" s="212">
        <v>0</v>
      </c>
      <c r="U21" s="212">
        <v>0</v>
      </c>
      <c r="V21" s="212">
        <f t="shared" si="1"/>
        <v>0</v>
      </c>
      <c r="W21" s="227" t="s">
        <v>70</v>
      </c>
      <c r="X21" s="450" t="s">
        <v>152</v>
      </c>
      <c r="Y21" s="224">
        <f t="shared" si="2"/>
        <v>0</v>
      </c>
      <c r="Z21" s="212" t="e">
        <f t="shared" si="3"/>
        <v>#VALUE!</v>
      </c>
      <c r="AA21" s="212" t="e">
        <f t="shared" si="4"/>
        <v>#VALUE!</v>
      </c>
      <c r="AB21" s="212" t="e">
        <f t="shared" si="5"/>
        <v>#VALUE!</v>
      </c>
      <c r="AC21" s="212" t="e">
        <f t="shared" si="6"/>
        <v>#VALUE!</v>
      </c>
      <c r="AD21" s="225" t="e">
        <f t="shared" si="7"/>
        <v>#VALUE!</v>
      </c>
      <c r="AE21" s="224">
        <f t="shared" si="8"/>
        <v>0</v>
      </c>
      <c r="AF21" s="212" t="e">
        <f t="shared" si="9"/>
        <v>#VALUE!</v>
      </c>
      <c r="AG21" s="212" t="e">
        <f t="shared" si="10"/>
        <v>#VALUE!</v>
      </c>
      <c r="AH21" s="212" t="e">
        <f t="shared" si="11"/>
        <v>#VALUE!</v>
      </c>
      <c r="AI21" s="212" t="e">
        <f t="shared" si="12"/>
        <v>#VALUE!</v>
      </c>
      <c r="AJ21" s="225" t="e">
        <f t="shared" si="13"/>
        <v>#VALUE!</v>
      </c>
      <c r="AK21" s="224">
        <f t="shared" si="14"/>
        <v>0</v>
      </c>
      <c r="AL21" s="212" t="e">
        <f t="shared" si="15"/>
        <v>#VALUE!</v>
      </c>
      <c r="AM21" s="212" t="e">
        <f t="shared" si="16"/>
        <v>#VALUE!</v>
      </c>
      <c r="AN21" s="212" t="e">
        <f t="shared" si="17"/>
        <v>#VALUE!</v>
      </c>
      <c r="AO21" s="212" t="e">
        <f t="shared" si="18"/>
        <v>#VALUE!</v>
      </c>
      <c r="AP21" s="225" t="e">
        <f t="shared" si="19"/>
        <v>#VALUE!</v>
      </c>
    </row>
    <row r="22" spans="2:42" x14ac:dyDescent="0.25">
      <c r="B22" s="435" t="s">
        <v>303</v>
      </c>
      <c r="C22" s="436" t="s">
        <v>303</v>
      </c>
      <c r="D22" s="437"/>
      <c r="E22" s="438"/>
      <c r="F22" s="428" t="s">
        <v>303</v>
      </c>
      <c r="G22" s="436" t="s">
        <v>303</v>
      </c>
      <c r="H22" s="437"/>
      <c r="I22" s="448"/>
      <c r="J22" s="442">
        <v>0</v>
      </c>
      <c r="K22" s="432">
        <v>0</v>
      </c>
      <c r="L22" s="432">
        <v>0</v>
      </c>
      <c r="M22" s="454" t="s">
        <v>303</v>
      </c>
      <c r="N22" s="440">
        <v>0</v>
      </c>
      <c r="O22" s="432">
        <v>0</v>
      </c>
      <c r="P22" s="432">
        <v>0</v>
      </c>
      <c r="Q22" s="432">
        <v>0</v>
      </c>
      <c r="R22" s="441">
        <v>0</v>
      </c>
      <c r="S22" s="442">
        <v>0</v>
      </c>
      <c r="T22" s="204">
        <v>0</v>
      </c>
      <c r="U22" s="204">
        <v>0</v>
      </c>
      <c r="V22" s="204">
        <v>0</v>
      </c>
      <c r="W22" s="443" t="s">
        <v>67</v>
      </c>
      <c r="X22" s="455" t="s">
        <v>303</v>
      </c>
      <c r="Y22" s="205">
        <v>0</v>
      </c>
      <c r="Z22" s="204">
        <v>0</v>
      </c>
      <c r="AA22" s="204">
        <v>0</v>
      </c>
      <c r="AB22" s="204">
        <v>0</v>
      </c>
      <c r="AC22" s="204">
        <v>0</v>
      </c>
      <c r="AD22" s="206">
        <v>0</v>
      </c>
      <c r="AE22" s="205">
        <v>0</v>
      </c>
      <c r="AF22" s="204">
        <v>0</v>
      </c>
      <c r="AG22" s="204">
        <v>0</v>
      </c>
      <c r="AH22" s="204">
        <v>0</v>
      </c>
      <c r="AI22" s="204">
        <v>0</v>
      </c>
      <c r="AJ22" s="206">
        <v>0</v>
      </c>
      <c r="AK22" s="205">
        <v>0</v>
      </c>
      <c r="AL22" s="204">
        <v>0</v>
      </c>
      <c r="AM22" s="204">
        <v>0</v>
      </c>
      <c r="AN22" s="204">
        <v>0</v>
      </c>
      <c r="AO22" s="204">
        <v>0</v>
      </c>
      <c r="AP22" s="206">
        <v>0</v>
      </c>
    </row>
    <row r="23" spans="2:42" x14ac:dyDescent="0.25">
      <c r="B23" s="175"/>
      <c r="C23" s="176"/>
      <c r="D23" s="177"/>
      <c r="E23" s="178"/>
      <c r="F23" s="151"/>
      <c r="G23" s="176"/>
      <c r="H23" s="177"/>
      <c r="I23" s="179"/>
      <c r="J23" s="93"/>
      <c r="K23" s="94"/>
      <c r="L23" s="94"/>
      <c r="M23" s="114"/>
      <c r="N23" s="112"/>
      <c r="O23" s="94"/>
      <c r="P23" s="94"/>
      <c r="Q23" s="94"/>
      <c r="R23" s="92"/>
      <c r="S23" s="93"/>
      <c r="T23" s="96"/>
      <c r="U23" s="96"/>
      <c r="V23" s="97">
        <f t="shared" si="1"/>
        <v>0</v>
      </c>
      <c r="W23" s="229"/>
      <c r="X23" s="231"/>
      <c r="Y23" s="105">
        <f t="shared" si="2"/>
        <v>0</v>
      </c>
      <c r="Z23" s="97">
        <f t="shared" si="3"/>
        <v>0</v>
      </c>
      <c r="AA23" s="97">
        <f t="shared" si="4"/>
        <v>0</v>
      </c>
      <c r="AB23" s="97">
        <f t="shared" si="5"/>
        <v>0</v>
      </c>
      <c r="AC23" s="97">
        <f t="shared" si="6"/>
        <v>0</v>
      </c>
      <c r="AD23" s="106">
        <f t="shared" si="7"/>
        <v>0</v>
      </c>
      <c r="AE23" s="105">
        <f t="shared" si="8"/>
        <v>0</v>
      </c>
      <c r="AF23" s="97">
        <f t="shared" si="9"/>
        <v>0</v>
      </c>
      <c r="AG23" s="97">
        <f t="shared" si="10"/>
        <v>0</v>
      </c>
      <c r="AH23" s="97">
        <f t="shared" si="11"/>
        <v>0</v>
      </c>
      <c r="AI23" s="97">
        <f t="shared" si="12"/>
        <v>0</v>
      </c>
      <c r="AJ23" s="106">
        <f t="shared" si="13"/>
        <v>0</v>
      </c>
      <c r="AK23" s="105">
        <f t="shared" si="14"/>
        <v>0</v>
      </c>
      <c r="AL23" s="97">
        <f t="shared" si="15"/>
        <v>0</v>
      </c>
      <c r="AM23" s="97">
        <f t="shared" si="16"/>
        <v>0</v>
      </c>
      <c r="AN23" s="97">
        <f t="shared" si="17"/>
        <v>0</v>
      </c>
      <c r="AO23" s="97">
        <f t="shared" si="18"/>
        <v>0</v>
      </c>
      <c r="AP23" s="106">
        <f t="shared" si="19"/>
        <v>0</v>
      </c>
    </row>
    <row r="24" spans="2:42" x14ac:dyDescent="0.25">
      <c r="B24" s="180"/>
      <c r="C24" s="176"/>
      <c r="D24" s="177"/>
      <c r="E24" s="178"/>
      <c r="F24" s="181"/>
      <c r="G24" s="176"/>
      <c r="H24" s="177"/>
      <c r="I24" s="179"/>
      <c r="J24" s="93"/>
      <c r="K24" s="94"/>
      <c r="L24" s="94"/>
      <c r="M24" s="114"/>
      <c r="N24" s="112"/>
      <c r="O24" s="94"/>
      <c r="P24" s="94"/>
      <c r="Q24" s="94"/>
      <c r="R24" s="92"/>
      <c r="S24" s="93"/>
      <c r="T24" s="95"/>
      <c r="U24" s="96"/>
      <c r="V24" s="97">
        <f t="shared" si="1"/>
        <v>0</v>
      </c>
      <c r="W24" s="229"/>
      <c r="X24" s="231"/>
      <c r="Y24" s="105">
        <f t="shared" si="2"/>
        <v>0</v>
      </c>
      <c r="Z24" s="97">
        <f t="shared" si="3"/>
        <v>0</v>
      </c>
      <c r="AA24" s="97">
        <f t="shared" si="4"/>
        <v>0</v>
      </c>
      <c r="AB24" s="97">
        <f t="shared" si="5"/>
        <v>0</v>
      </c>
      <c r="AC24" s="97">
        <f t="shared" si="6"/>
        <v>0</v>
      </c>
      <c r="AD24" s="106">
        <f t="shared" si="7"/>
        <v>0</v>
      </c>
      <c r="AE24" s="105">
        <f t="shared" si="8"/>
        <v>0</v>
      </c>
      <c r="AF24" s="97">
        <f t="shared" si="9"/>
        <v>0</v>
      </c>
      <c r="AG24" s="97">
        <f t="shared" si="10"/>
        <v>0</v>
      </c>
      <c r="AH24" s="97">
        <f t="shared" si="11"/>
        <v>0</v>
      </c>
      <c r="AI24" s="97">
        <f t="shared" si="12"/>
        <v>0</v>
      </c>
      <c r="AJ24" s="106">
        <f t="shared" si="13"/>
        <v>0</v>
      </c>
      <c r="AK24" s="105">
        <f t="shared" si="14"/>
        <v>0</v>
      </c>
      <c r="AL24" s="97">
        <f t="shared" si="15"/>
        <v>0</v>
      </c>
      <c r="AM24" s="97">
        <f t="shared" si="16"/>
        <v>0</v>
      </c>
      <c r="AN24" s="97">
        <f t="shared" si="17"/>
        <v>0</v>
      </c>
      <c r="AO24" s="97">
        <f t="shared" si="18"/>
        <v>0</v>
      </c>
      <c r="AP24" s="106">
        <f t="shared" si="19"/>
        <v>0</v>
      </c>
    </row>
    <row r="25" spans="2:42" x14ac:dyDescent="0.25">
      <c r="B25" s="175"/>
      <c r="C25" s="176"/>
      <c r="D25" s="177"/>
      <c r="E25" s="178"/>
      <c r="F25" s="151"/>
      <c r="G25" s="176"/>
      <c r="H25" s="177"/>
      <c r="I25" s="179"/>
      <c r="J25" s="93"/>
      <c r="K25" s="94"/>
      <c r="L25" s="94"/>
      <c r="M25" s="114"/>
      <c r="N25" s="112"/>
      <c r="O25" s="94"/>
      <c r="P25" s="94"/>
      <c r="Q25" s="94"/>
      <c r="R25" s="92"/>
      <c r="S25" s="93"/>
      <c r="T25" s="96"/>
      <c r="U25" s="96"/>
      <c r="V25" s="97">
        <f t="shared" si="1"/>
        <v>0</v>
      </c>
      <c r="W25" s="229"/>
      <c r="X25" s="231"/>
      <c r="Y25" s="105">
        <f t="shared" si="2"/>
        <v>0</v>
      </c>
      <c r="Z25" s="97">
        <f t="shared" si="3"/>
        <v>0</v>
      </c>
      <c r="AA25" s="97">
        <f t="shared" si="4"/>
        <v>0</v>
      </c>
      <c r="AB25" s="97">
        <f t="shared" si="5"/>
        <v>0</v>
      </c>
      <c r="AC25" s="97">
        <f t="shared" si="6"/>
        <v>0</v>
      </c>
      <c r="AD25" s="106">
        <f t="shared" si="7"/>
        <v>0</v>
      </c>
      <c r="AE25" s="105">
        <f t="shared" si="8"/>
        <v>0</v>
      </c>
      <c r="AF25" s="97">
        <f t="shared" si="9"/>
        <v>0</v>
      </c>
      <c r="AG25" s="97">
        <f t="shared" si="10"/>
        <v>0</v>
      </c>
      <c r="AH25" s="97">
        <f t="shared" si="11"/>
        <v>0</v>
      </c>
      <c r="AI25" s="97">
        <f t="shared" si="12"/>
        <v>0</v>
      </c>
      <c r="AJ25" s="106">
        <f t="shared" si="13"/>
        <v>0</v>
      </c>
      <c r="AK25" s="105">
        <f t="shared" si="14"/>
        <v>0</v>
      </c>
      <c r="AL25" s="97">
        <f t="shared" si="15"/>
        <v>0</v>
      </c>
      <c r="AM25" s="97">
        <f t="shared" si="16"/>
        <v>0</v>
      </c>
      <c r="AN25" s="97">
        <f t="shared" si="17"/>
        <v>0</v>
      </c>
      <c r="AO25" s="97">
        <f t="shared" si="18"/>
        <v>0</v>
      </c>
      <c r="AP25" s="106">
        <f t="shared" si="19"/>
        <v>0</v>
      </c>
    </row>
    <row r="26" spans="2:42" x14ac:dyDescent="0.25">
      <c r="B26" s="175"/>
      <c r="C26" s="176"/>
      <c r="D26" s="177"/>
      <c r="E26" s="178"/>
      <c r="F26" s="151"/>
      <c r="G26" s="176"/>
      <c r="H26" s="177"/>
      <c r="I26" s="179"/>
      <c r="J26" s="93"/>
      <c r="K26" s="94"/>
      <c r="L26" s="94"/>
      <c r="M26" s="114"/>
      <c r="N26" s="112"/>
      <c r="O26" s="94"/>
      <c r="P26" s="94"/>
      <c r="Q26" s="94"/>
      <c r="R26" s="92"/>
      <c r="S26" s="93"/>
      <c r="T26" s="96"/>
      <c r="U26" s="96"/>
      <c r="V26" s="97">
        <f t="shared" si="1"/>
        <v>0</v>
      </c>
      <c r="W26" s="229"/>
      <c r="X26" s="231"/>
      <c r="Y26" s="105">
        <f t="shared" si="2"/>
        <v>0</v>
      </c>
      <c r="Z26" s="97">
        <f t="shared" si="3"/>
        <v>0</v>
      </c>
      <c r="AA26" s="97">
        <f t="shared" si="4"/>
        <v>0</v>
      </c>
      <c r="AB26" s="97">
        <f t="shared" si="5"/>
        <v>0</v>
      </c>
      <c r="AC26" s="97">
        <f t="shared" si="6"/>
        <v>0</v>
      </c>
      <c r="AD26" s="106">
        <f t="shared" si="7"/>
        <v>0</v>
      </c>
      <c r="AE26" s="105">
        <f t="shared" si="8"/>
        <v>0</v>
      </c>
      <c r="AF26" s="97">
        <f t="shared" si="9"/>
        <v>0</v>
      </c>
      <c r="AG26" s="97">
        <f t="shared" si="10"/>
        <v>0</v>
      </c>
      <c r="AH26" s="97">
        <f t="shared" si="11"/>
        <v>0</v>
      </c>
      <c r="AI26" s="97">
        <f t="shared" si="12"/>
        <v>0</v>
      </c>
      <c r="AJ26" s="106">
        <f t="shared" si="13"/>
        <v>0</v>
      </c>
      <c r="AK26" s="105">
        <f t="shared" si="14"/>
        <v>0</v>
      </c>
      <c r="AL26" s="97">
        <f t="shared" si="15"/>
        <v>0</v>
      </c>
      <c r="AM26" s="97">
        <f t="shared" si="16"/>
        <v>0</v>
      </c>
      <c r="AN26" s="97">
        <f t="shared" si="17"/>
        <v>0</v>
      </c>
      <c r="AO26" s="97">
        <f t="shared" si="18"/>
        <v>0</v>
      </c>
      <c r="AP26" s="106">
        <f t="shared" si="19"/>
        <v>0</v>
      </c>
    </row>
    <row r="27" spans="2:42" x14ac:dyDescent="0.25">
      <c r="B27" s="175"/>
      <c r="C27" s="176"/>
      <c r="D27" s="177"/>
      <c r="E27" s="178"/>
      <c r="F27" s="151"/>
      <c r="G27" s="176"/>
      <c r="H27" s="177"/>
      <c r="I27" s="179"/>
      <c r="J27" s="93"/>
      <c r="K27" s="94"/>
      <c r="L27" s="94"/>
      <c r="M27" s="114"/>
      <c r="N27" s="112"/>
      <c r="O27" s="94"/>
      <c r="P27" s="94"/>
      <c r="Q27" s="94"/>
      <c r="R27" s="92"/>
      <c r="S27" s="93"/>
      <c r="T27" s="96"/>
      <c r="U27" s="96"/>
      <c r="V27" s="97">
        <f t="shared" si="1"/>
        <v>0</v>
      </c>
      <c r="W27" s="229"/>
      <c r="X27" s="231"/>
      <c r="Y27" s="105">
        <f t="shared" si="2"/>
        <v>0</v>
      </c>
      <c r="Z27" s="97">
        <f t="shared" si="3"/>
        <v>0</v>
      </c>
      <c r="AA27" s="97">
        <f t="shared" si="4"/>
        <v>0</v>
      </c>
      <c r="AB27" s="97">
        <f t="shared" si="5"/>
        <v>0</v>
      </c>
      <c r="AC27" s="97">
        <f t="shared" si="6"/>
        <v>0</v>
      </c>
      <c r="AD27" s="106">
        <f t="shared" si="7"/>
        <v>0</v>
      </c>
      <c r="AE27" s="105">
        <f t="shared" si="8"/>
        <v>0</v>
      </c>
      <c r="AF27" s="97">
        <f t="shared" si="9"/>
        <v>0</v>
      </c>
      <c r="AG27" s="97">
        <f t="shared" si="10"/>
        <v>0</v>
      </c>
      <c r="AH27" s="97">
        <f t="shared" si="11"/>
        <v>0</v>
      </c>
      <c r="AI27" s="97">
        <f t="shared" si="12"/>
        <v>0</v>
      </c>
      <c r="AJ27" s="106">
        <f t="shared" si="13"/>
        <v>0</v>
      </c>
      <c r="AK27" s="105">
        <f t="shared" si="14"/>
        <v>0</v>
      </c>
      <c r="AL27" s="97">
        <f t="shared" si="15"/>
        <v>0</v>
      </c>
      <c r="AM27" s="97">
        <f t="shared" si="16"/>
        <v>0</v>
      </c>
      <c r="AN27" s="97">
        <f t="shared" si="17"/>
        <v>0</v>
      </c>
      <c r="AO27" s="97">
        <f t="shared" si="18"/>
        <v>0</v>
      </c>
      <c r="AP27" s="106">
        <f t="shared" si="19"/>
        <v>0</v>
      </c>
    </row>
    <row r="28" spans="2:42" x14ac:dyDescent="0.25">
      <c r="B28" s="175"/>
      <c r="C28" s="176"/>
      <c r="D28" s="177"/>
      <c r="E28" s="178"/>
      <c r="F28" s="151"/>
      <c r="G28" s="176"/>
      <c r="H28" s="177"/>
      <c r="I28" s="179"/>
      <c r="J28" s="93"/>
      <c r="K28" s="94"/>
      <c r="L28" s="94"/>
      <c r="M28" s="114"/>
      <c r="N28" s="112"/>
      <c r="O28" s="94"/>
      <c r="P28" s="94"/>
      <c r="Q28" s="94"/>
      <c r="R28" s="92"/>
      <c r="S28" s="93"/>
      <c r="T28" s="96"/>
      <c r="U28" s="96"/>
      <c r="V28" s="97">
        <f t="shared" si="1"/>
        <v>0</v>
      </c>
      <c r="W28" s="229"/>
      <c r="X28" s="231"/>
      <c r="Y28" s="105">
        <f t="shared" si="2"/>
        <v>0</v>
      </c>
      <c r="Z28" s="97">
        <f t="shared" si="3"/>
        <v>0</v>
      </c>
      <c r="AA28" s="97">
        <f t="shared" si="4"/>
        <v>0</v>
      </c>
      <c r="AB28" s="97">
        <f t="shared" si="5"/>
        <v>0</v>
      </c>
      <c r="AC28" s="97">
        <f t="shared" si="6"/>
        <v>0</v>
      </c>
      <c r="AD28" s="106">
        <f t="shared" si="7"/>
        <v>0</v>
      </c>
      <c r="AE28" s="105">
        <f t="shared" si="8"/>
        <v>0</v>
      </c>
      <c r="AF28" s="97">
        <f t="shared" si="9"/>
        <v>0</v>
      </c>
      <c r="AG28" s="97">
        <f t="shared" si="10"/>
        <v>0</v>
      </c>
      <c r="AH28" s="97">
        <f t="shared" si="11"/>
        <v>0</v>
      </c>
      <c r="AI28" s="97">
        <f t="shared" si="12"/>
        <v>0</v>
      </c>
      <c r="AJ28" s="106">
        <f t="shared" si="13"/>
        <v>0</v>
      </c>
      <c r="AK28" s="105">
        <f t="shared" si="14"/>
        <v>0</v>
      </c>
      <c r="AL28" s="97">
        <f t="shared" si="15"/>
        <v>0</v>
      </c>
      <c r="AM28" s="97">
        <f t="shared" si="16"/>
        <v>0</v>
      </c>
      <c r="AN28" s="97">
        <f t="shared" si="17"/>
        <v>0</v>
      </c>
      <c r="AO28" s="97">
        <f t="shared" si="18"/>
        <v>0</v>
      </c>
      <c r="AP28" s="106">
        <f t="shared" si="19"/>
        <v>0</v>
      </c>
    </row>
    <row r="29" spans="2:42" x14ac:dyDescent="0.25">
      <c r="B29" s="175"/>
      <c r="C29" s="176"/>
      <c r="D29" s="177"/>
      <c r="E29" s="178"/>
      <c r="F29" s="151"/>
      <c r="G29" s="176"/>
      <c r="H29" s="177"/>
      <c r="I29" s="179"/>
      <c r="J29" s="93"/>
      <c r="K29" s="94"/>
      <c r="L29" s="94"/>
      <c r="M29" s="114"/>
      <c r="N29" s="112"/>
      <c r="O29" s="94"/>
      <c r="P29" s="94"/>
      <c r="Q29" s="94"/>
      <c r="R29" s="92"/>
      <c r="S29" s="93"/>
      <c r="T29" s="96"/>
      <c r="U29" s="96"/>
      <c r="V29" s="97">
        <f t="shared" si="1"/>
        <v>0</v>
      </c>
      <c r="W29" s="229"/>
      <c r="X29" s="231"/>
      <c r="Y29" s="105">
        <f t="shared" si="2"/>
        <v>0</v>
      </c>
      <c r="Z29" s="97">
        <f t="shared" si="3"/>
        <v>0</v>
      </c>
      <c r="AA29" s="97">
        <f t="shared" si="4"/>
        <v>0</v>
      </c>
      <c r="AB29" s="97">
        <f t="shared" si="5"/>
        <v>0</v>
      </c>
      <c r="AC29" s="97">
        <f t="shared" si="6"/>
        <v>0</v>
      </c>
      <c r="AD29" s="106">
        <f t="shared" si="7"/>
        <v>0</v>
      </c>
      <c r="AE29" s="105">
        <f t="shared" si="8"/>
        <v>0</v>
      </c>
      <c r="AF29" s="97">
        <f t="shared" si="9"/>
        <v>0</v>
      </c>
      <c r="AG29" s="97">
        <f t="shared" si="10"/>
        <v>0</v>
      </c>
      <c r="AH29" s="97">
        <f t="shared" si="11"/>
        <v>0</v>
      </c>
      <c r="AI29" s="97">
        <f t="shared" si="12"/>
        <v>0</v>
      </c>
      <c r="AJ29" s="106">
        <f t="shared" si="13"/>
        <v>0</v>
      </c>
      <c r="AK29" s="105">
        <f t="shared" si="14"/>
        <v>0</v>
      </c>
      <c r="AL29" s="97">
        <f t="shared" si="15"/>
        <v>0</v>
      </c>
      <c r="AM29" s="97">
        <f t="shared" si="16"/>
        <v>0</v>
      </c>
      <c r="AN29" s="97">
        <f t="shared" si="17"/>
        <v>0</v>
      </c>
      <c r="AO29" s="97">
        <f t="shared" si="18"/>
        <v>0</v>
      </c>
      <c r="AP29" s="106">
        <f t="shared" si="19"/>
        <v>0</v>
      </c>
    </row>
    <row r="30" spans="2:42" x14ac:dyDescent="0.25">
      <c r="B30" s="175"/>
      <c r="C30" s="176"/>
      <c r="D30" s="177"/>
      <c r="E30" s="178"/>
      <c r="F30" s="151"/>
      <c r="G30" s="176"/>
      <c r="H30" s="177"/>
      <c r="I30" s="179"/>
      <c r="J30" s="93"/>
      <c r="K30" s="94"/>
      <c r="L30" s="94"/>
      <c r="M30" s="114"/>
      <c r="N30" s="112"/>
      <c r="O30" s="94"/>
      <c r="P30" s="94"/>
      <c r="Q30" s="94"/>
      <c r="R30" s="92"/>
      <c r="S30" s="93"/>
      <c r="T30" s="96"/>
      <c r="U30" s="96"/>
      <c r="V30" s="97">
        <f t="shared" si="1"/>
        <v>0</v>
      </c>
      <c r="W30" s="229"/>
      <c r="X30" s="231"/>
      <c r="Y30" s="105">
        <f t="shared" si="2"/>
        <v>0</v>
      </c>
      <c r="Z30" s="97">
        <f t="shared" si="3"/>
        <v>0</v>
      </c>
      <c r="AA30" s="97">
        <f t="shared" si="4"/>
        <v>0</v>
      </c>
      <c r="AB30" s="97">
        <f t="shared" si="5"/>
        <v>0</v>
      </c>
      <c r="AC30" s="97">
        <f t="shared" si="6"/>
        <v>0</v>
      </c>
      <c r="AD30" s="106">
        <f t="shared" si="7"/>
        <v>0</v>
      </c>
      <c r="AE30" s="105">
        <f t="shared" si="8"/>
        <v>0</v>
      </c>
      <c r="AF30" s="97">
        <f t="shared" si="9"/>
        <v>0</v>
      </c>
      <c r="AG30" s="97">
        <f t="shared" si="10"/>
        <v>0</v>
      </c>
      <c r="AH30" s="97">
        <f t="shared" si="11"/>
        <v>0</v>
      </c>
      <c r="AI30" s="97">
        <f t="shared" si="12"/>
        <v>0</v>
      </c>
      <c r="AJ30" s="106">
        <f t="shared" si="13"/>
        <v>0</v>
      </c>
      <c r="AK30" s="105">
        <f t="shared" si="14"/>
        <v>0</v>
      </c>
      <c r="AL30" s="97">
        <f t="shared" si="15"/>
        <v>0</v>
      </c>
      <c r="AM30" s="97">
        <f t="shared" si="16"/>
        <v>0</v>
      </c>
      <c r="AN30" s="97">
        <f t="shared" si="17"/>
        <v>0</v>
      </c>
      <c r="AO30" s="97">
        <f t="shared" si="18"/>
        <v>0</v>
      </c>
      <c r="AP30" s="106">
        <f t="shared" si="19"/>
        <v>0</v>
      </c>
    </row>
    <row r="31" spans="2:42" x14ac:dyDescent="0.25">
      <c r="B31" s="175"/>
      <c r="C31" s="176"/>
      <c r="D31" s="177"/>
      <c r="E31" s="178"/>
      <c r="F31" s="151"/>
      <c r="G31" s="176"/>
      <c r="H31" s="177"/>
      <c r="I31" s="179"/>
      <c r="J31" s="93"/>
      <c r="K31" s="94"/>
      <c r="L31" s="94"/>
      <c r="M31" s="114"/>
      <c r="N31" s="112"/>
      <c r="O31" s="94"/>
      <c r="P31" s="94"/>
      <c r="Q31" s="94"/>
      <c r="R31" s="92"/>
      <c r="S31" s="93"/>
      <c r="T31" s="96"/>
      <c r="U31" s="96"/>
      <c r="V31" s="97">
        <f t="shared" si="1"/>
        <v>0</v>
      </c>
      <c r="W31" s="229"/>
      <c r="X31" s="231"/>
      <c r="Y31" s="105">
        <f t="shared" si="2"/>
        <v>0</v>
      </c>
      <c r="Z31" s="97">
        <f t="shared" si="3"/>
        <v>0</v>
      </c>
      <c r="AA31" s="97">
        <f t="shared" si="4"/>
        <v>0</v>
      </c>
      <c r="AB31" s="97">
        <f t="shared" si="5"/>
        <v>0</v>
      </c>
      <c r="AC31" s="97">
        <f t="shared" si="6"/>
        <v>0</v>
      </c>
      <c r="AD31" s="106">
        <f t="shared" si="7"/>
        <v>0</v>
      </c>
      <c r="AE31" s="105">
        <f t="shared" si="8"/>
        <v>0</v>
      </c>
      <c r="AF31" s="97">
        <f t="shared" si="9"/>
        <v>0</v>
      </c>
      <c r="AG31" s="97">
        <f t="shared" si="10"/>
        <v>0</v>
      </c>
      <c r="AH31" s="97">
        <f t="shared" si="11"/>
        <v>0</v>
      </c>
      <c r="AI31" s="97">
        <f t="shared" si="12"/>
        <v>0</v>
      </c>
      <c r="AJ31" s="106">
        <f t="shared" si="13"/>
        <v>0</v>
      </c>
      <c r="AK31" s="105">
        <f t="shared" si="14"/>
        <v>0</v>
      </c>
      <c r="AL31" s="97">
        <f t="shared" si="15"/>
        <v>0</v>
      </c>
      <c r="AM31" s="97">
        <f t="shared" si="16"/>
        <v>0</v>
      </c>
      <c r="AN31" s="97">
        <f t="shared" si="17"/>
        <v>0</v>
      </c>
      <c r="AO31" s="97">
        <f t="shared" si="18"/>
        <v>0</v>
      </c>
      <c r="AP31" s="106">
        <f t="shared" si="19"/>
        <v>0</v>
      </c>
    </row>
    <row r="32" spans="2:42" x14ac:dyDescent="0.25">
      <c r="B32" s="175"/>
      <c r="C32" s="176"/>
      <c r="D32" s="177"/>
      <c r="E32" s="178"/>
      <c r="F32" s="151"/>
      <c r="G32" s="176"/>
      <c r="H32" s="177"/>
      <c r="I32" s="179"/>
      <c r="J32" s="93"/>
      <c r="K32" s="94"/>
      <c r="L32" s="94"/>
      <c r="M32" s="114"/>
      <c r="N32" s="112"/>
      <c r="O32" s="94"/>
      <c r="P32" s="94"/>
      <c r="Q32" s="94"/>
      <c r="R32" s="92"/>
      <c r="S32" s="93"/>
      <c r="T32" s="96"/>
      <c r="U32" s="96"/>
      <c r="V32" s="97">
        <f t="shared" si="1"/>
        <v>0</v>
      </c>
      <c r="W32" s="229"/>
      <c r="X32" s="231"/>
      <c r="Y32" s="105">
        <f t="shared" si="2"/>
        <v>0</v>
      </c>
      <c r="Z32" s="97">
        <f t="shared" si="3"/>
        <v>0</v>
      </c>
      <c r="AA32" s="97">
        <f t="shared" si="4"/>
        <v>0</v>
      </c>
      <c r="AB32" s="97">
        <f t="shared" si="5"/>
        <v>0</v>
      </c>
      <c r="AC32" s="97">
        <f t="shared" si="6"/>
        <v>0</v>
      </c>
      <c r="AD32" s="106">
        <f t="shared" si="7"/>
        <v>0</v>
      </c>
      <c r="AE32" s="105">
        <f t="shared" si="8"/>
        <v>0</v>
      </c>
      <c r="AF32" s="97">
        <f t="shared" si="9"/>
        <v>0</v>
      </c>
      <c r="AG32" s="97">
        <f t="shared" si="10"/>
        <v>0</v>
      </c>
      <c r="AH32" s="97">
        <f t="shared" si="11"/>
        <v>0</v>
      </c>
      <c r="AI32" s="97">
        <f t="shared" si="12"/>
        <v>0</v>
      </c>
      <c r="AJ32" s="106">
        <f t="shared" si="13"/>
        <v>0</v>
      </c>
      <c r="AK32" s="105">
        <f t="shared" si="14"/>
        <v>0</v>
      </c>
      <c r="AL32" s="97">
        <f t="shared" si="15"/>
        <v>0</v>
      </c>
      <c r="AM32" s="97">
        <f t="shared" si="16"/>
        <v>0</v>
      </c>
      <c r="AN32" s="97">
        <f t="shared" si="17"/>
        <v>0</v>
      </c>
      <c r="AO32" s="97">
        <f t="shared" si="18"/>
        <v>0</v>
      </c>
      <c r="AP32" s="106">
        <f t="shared" si="19"/>
        <v>0</v>
      </c>
    </row>
    <row r="33" spans="2:42" x14ac:dyDescent="0.25">
      <c r="B33" s="175"/>
      <c r="C33" s="176"/>
      <c r="D33" s="177"/>
      <c r="E33" s="178"/>
      <c r="F33" s="151"/>
      <c r="G33" s="176"/>
      <c r="H33" s="177"/>
      <c r="I33" s="179"/>
      <c r="J33" s="93"/>
      <c r="K33" s="94"/>
      <c r="L33" s="94"/>
      <c r="M33" s="114"/>
      <c r="N33" s="112"/>
      <c r="O33" s="94"/>
      <c r="P33" s="94"/>
      <c r="Q33" s="94"/>
      <c r="R33" s="92"/>
      <c r="S33" s="93"/>
      <c r="T33" s="96"/>
      <c r="U33" s="96"/>
      <c r="V33" s="97">
        <f t="shared" si="1"/>
        <v>0</v>
      </c>
      <c r="W33" s="229"/>
      <c r="X33" s="231"/>
      <c r="Y33" s="105">
        <f t="shared" si="2"/>
        <v>0</v>
      </c>
      <c r="Z33" s="97">
        <f t="shared" si="3"/>
        <v>0</v>
      </c>
      <c r="AA33" s="97">
        <f t="shared" si="4"/>
        <v>0</v>
      </c>
      <c r="AB33" s="97">
        <f t="shared" si="5"/>
        <v>0</v>
      </c>
      <c r="AC33" s="97">
        <f t="shared" si="6"/>
        <v>0</v>
      </c>
      <c r="AD33" s="106">
        <f t="shared" si="7"/>
        <v>0</v>
      </c>
      <c r="AE33" s="105">
        <f t="shared" si="8"/>
        <v>0</v>
      </c>
      <c r="AF33" s="97">
        <f t="shared" si="9"/>
        <v>0</v>
      </c>
      <c r="AG33" s="97">
        <f t="shared" si="10"/>
        <v>0</v>
      </c>
      <c r="AH33" s="97">
        <f t="shared" si="11"/>
        <v>0</v>
      </c>
      <c r="AI33" s="97">
        <f t="shared" si="12"/>
        <v>0</v>
      </c>
      <c r="AJ33" s="106">
        <f t="shared" si="13"/>
        <v>0</v>
      </c>
      <c r="AK33" s="105">
        <f t="shared" si="14"/>
        <v>0</v>
      </c>
      <c r="AL33" s="97">
        <f t="shared" si="15"/>
        <v>0</v>
      </c>
      <c r="AM33" s="97">
        <f t="shared" si="16"/>
        <v>0</v>
      </c>
      <c r="AN33" s="97">
        <f t="shared" si="17"/>
        <v>0</v>
      </c>
      <c r="AO33" s="97">
        <f t="shared" si="18"/>
        <v>0</v>
      </c>
      <c r="AP33" s="106">
        <f t="shared" si="19"/>
        <v>0</v>
      </c>
    </row>
    <row r="34" spans="2:42" x14ac:dyDescent="0.25">
      <c r="B34" s="180"/>
      <c r="C34" s="176"/>
      <c r="D34" s="177"/>
      <c r="E34" s="178"/>
      <c r="F34" s="181"/>
      <c r="G34" s="176"/>
      <c r="H34" s="177"/>
      <c r="I34" s="179"/>
      <c r="J34" s="93"/>
      <c r="K34" s="94"/>
      <c r="L34" s="94"/>
      <c r="M34" s="114"/>
      <c r="N34" s="112"/>
      <c r="O34" s="94"/>
      <c r="P34" s="94"/>
      <c r="Q34" s="94"/>
      <c r="R34" s="92"/>
      <c r="S34" s="93"/>
      <c r="T34" s="95"/>
      <c r="U34" s="96"/>
      <c r="V34" s="97">
        <f t="shared" si="1"/>
        <v>0</v>
      </c>
      <c r="W34" s="229"/>
      <c r="X34" s="231"/>
      <c r="Y34" s="105">
        <f t="shared" si="2"/>
        <v>0</v>
      </c>
      <c r="Z34" s="97">
        <f t="shared" si="3"/>
        <v>0</v>
      </c>
      <c r="AA34" s="97">
        <f t="shared" si="4"/>
        <v>0</v>
      </c>
      <c r="AB34" s="97">
        <f t="shared" si="5"/>
        <v>0</v>
      </c>
      <c r="AC34" s="97">
        <f t="shared" si="6"/>
        <v>0</v>
      </c>
      <c r="AD34" s="106">
        <f t="shared" si="7"/>
        <v>0</v>
      </c>
      <c r="AE34" s="105">
        <f t="shared" si="8"/>
        <v>0</v>
      </c>
      <c r="AF34" s="97">
        <f t="shared" si="9"/>
        <v>0</v>
      </c>
      <c r="AG34" s="97">
        <f t="shared" si="10"/>
        <v>0</v>
      </c>
      <c r="AH34" s="97">
        <f t="shared" si="11"/>
        <v>0</v>
      </c>
      <c r="AI34" s="97">
        <f t="shared" si="12"/>
        <v>0</v>
      </c>
      <c r="AJ34" s="106">
        <f t="shared" si="13"/>
        <v>0</v>
      </c>
      <c r="AK34" s="105">
        <f t="shared" si="14"/>
        <v>0</v>
      </c>
      <c r="AL34" s="97">
        <f t="shared" si="15"/>
        <v>0</v>
      </c>
      <c r="AM34" s="97">
        <f t="shared" si="16"/>
        <v>0</v>
      </c>
      <c r="AN34" s="97">
        <f t="shared" si="17"/>
        <v>0</v>
      </c>
      <c r="AO34" s="97">
        <f t="shared" si="18"/>
        <v>0</v>
      </c>
      <c r="AP34" s="106">
        <f t="shared" si="19"/>
        <v>0</v>
      </c>
    </row>
    <row r="35" spans="2:42" x14ac:dyDescent="0.25">
      <c r="B35" s="175"/>
      <c r="C35" s="176"/>
      <c r="D35" s="177"/>
      <c r="E35" s="178"/>
      <c r="F35" s="151"/>
      <c r="G35" s="176"/>
      <c r="H35" s="177"/>
      <c r="I35" s="179"/>
      <c r="J35" s="93"/>
      <c r="K35" s="94"/>
      <c r="L35" s="94"/>
      <c r="M35" s="114"/>
      <c r="N35" s="112"/>
      <c r="O35" s="94"/>
      <c r="P35" s="94"/>
      <c r="Q35" s="94"/>
      <c r="R35" s="92"/>
      <c r="S35" s="93"/>
      <c r="T35" s="96"/>
      <c r="U35" s="96"/>
      <c r="V35" s="97">
        <f t="shared" si="1"/>
        <v>0</v>
      </c>
      <c r="W35" s="229"/>
      <c r="X35" s="231"/>
      <c r="Y35" s="105">
        <f t="shared" si="2"/>
        <v>0</v>
      </c>
      <c r="Z35" s="97">
        <f t="shared" si="3"/>
        <v>0</v>
      </c>
      <c r="AA35" s="97">
        <f t="shared" si="4"/>
        <v>0</v>
      </c>
      <c r="AB35" s="97">
        <f t="shared" si="5"/>
        <v>0</v>
      </c>
      <c r="AC35" s="97">
        <f t="shared" si="6"/>
        <v>0</v>
      </c>
      <c r="AD35" s="106">
        <f t="shared" si="7"/>
        <v>0</v>
      </c>
      <c r="AE35" s="105">
        <f t="shared" si="8"/>
        <v>0</v>
      </c>
      <c r="AF35" s="97">
        <f t="shared" si="9"/>
        <v>0</v>
      </c>
      <c r="AG35" s="97">
        <f t="shared" si="10"/>
        <v>0</v>
      </c>
      <c r="AH35" s="97">
        <f t="shared" si="11"/>
        <v>0</v>
      </c>
      <c r="AI35" s="97">
        <f t="shared" si="12"/>
        <v>0</v>
      </c>
      <c r="AJ35" s="106">
        <f t="shared" si="13"/>
        <v>0</v>
      </c>
      <c r="AK35" s="105">
        <f t="shared" si="14"/>
        <v>0</v>
      </c>
      <c r="AL35" s="97">
        <f t="shared" si="15"/>
        <v>0</v>
      </c>
      <c r="AM35" s="97">
        <f t="shared" si="16"/>
        <v>0</v>
      </c>
      <c r="AN35" s="97">
        <f t="shared" si="17"/>
        <v>0</v>
      </c>
      <c r="AO35" s="97">
        <f t="shared" si="18"/>
        <v>0</v>
      </c>
      <c r="AP35" s="106">
        <f t="shared" si="19"/>
        <v>0</v>
      </c>
    </row>
    <row r="36" spans="2:42" x14ac:dyDescent="0.25">
      <c r="B36" s="175"/>
      <c r="C36" s="176"/>
      <c r="D36" s="177"/>
      <c r="E36" s="178"/>
      <c r="F36" s="151"/>
      <c r="G36" s="176"/>
      <c r="H36" s="177"/>
      <c r="I36" s="179"/>
      <c r="J36" s="93"/>
      <c r="K36" s="94"/>
      <c r="L36" s="94"/>
      <c r="M36" s="114"/>
      <c r="N36" s="112"/>
      <c r="O36" s="94"/>
      <c r="P36" s="94"/>
      <c r="Q36" s="94"/>
      <c r="R36" s="92"/>
      <c r="S36" s="93"/>
      <c r="T36" s="96"/>
      <c r="U36" s="96"/>
      <c r="V36" s="97">
        <f t="shared" si="1"/>
        <v>0</v>
      </c>
      <c r="W36" s="229"/>
      <c r="X36" s="231"/>
      <c r="Y36" s="105">
        <f t="shared" si="2"/>
        <v>0</v>
      </c>
      <c r="Z36" s="97">
        <f t="shared" si="3"/>
        <v>0</v>
      </c>
      <c r="AA36" s="97">
        <f t="shared" si="4"/>
        <v>0</v>
      </c>
      <c r="AB36" s="97">
        <f t="shared" si="5"/>
        <v>0</v>
      </c>
      <c r="AC36" s="97">
        <f t="shared" si="6"/>
        <v>0</v>
      </c>
      <c r="AD36" s="106">
        <f t="shared" si="7"/>
        <v>0</v>
      </c>
      <c r="AE36" s="105">
        <f t="shared" si="8"/>
        <v>0</v>
      </c>
      <c r="AF36" s="97">
        <f t="shared" si="9"/>
        <v>0</v>
      </c>
      <c r="AG36" s="97">
        <f t="shared" si="10"/>
        <v>0</v>
      </c>
      <c r="AH36" s="97">
        <f t="shared" si="11"/>
        <v>0</v>
      </c>
      <c r="AI36" s="97">
        <f t="shared" si="12"/>
        <v>0</v>
      </c>
      <c r="AJ36" s="106">
        <f t="shared" si="13"/>
        <v>0</v>
      </c>
      <c r="AK36" s="105">
        <f t="shared" si="14"/>
        <v>0</v>
      </c>
      <c r="AL36" s="97">
        <f t="shared" si="15"/>
        <v>0</v>
      </c>
      <c r="AM36" s="97">
        <f t="shared" si="16"/>
        <v>0</v>
      </c>
      <c r="AN36" s="97">
        <f t="shared" si="17"/>
        <v>0</v>
      </c>
      <c r="AO36" s="97">
        <f t="shared" si="18"/>
        <v>0</v>
      </c>
      <c r="AP36" s="106">
        <f t="shared" si="19"/>
        <v>0</v>
      </c>
    </row>
    <row r="37" spans="2:42" x14ac:dyDescent="0.25">
      <c r="B37" s="175"/>
      <c r="C37" s="176"/>
      <c r="D37" s="177"/>
      <c r="E37" s="178"/>
      <c r="F37" s="151"/>
      <c r="G37" s="176"/>
      <c r="H37" s="177"/>
      <c r="I37" s="179"/>
      <c r="J37" s="93"/>
      <c r="K37" s="94"/>
      <c r="L37" s="94"/>
      <c r="M37" s="114"/>
      <c r="N37" s="112"/>
      <c r="O37" s="94"/>
      <c r="P37" s="94"/>
      <c r="Q37" s="94"/>
      <c r="R37" s="92"/>
      <c r="S37" s="93"/>
      <c r="T37" s="96"/>
      <c r="U37" s="96"/>
      <c r="V37" s="97">
        <f t="shared" si="1"/>
        <v>0</v>
      </c>
      <c r="W37" s="229"/>
      <c r="X37" s="231"/>
      <c r="Y37" s="105">
        <f t="shared" si="2"/>
        <v>0</v>
      </c>
      <c r="Z37" s="97">
        <f t="shared" si="3"/>
        <v>0</v>
      </c>
      <c r="AA37" s="97">
        <f t="shared" si="4"/>
        <v>0</v>
      </c>
      <c r="AB37" s="97">
        <f t="shared" si="5"/>
        <v>0</v>
      </c>
      <c r="AC37" s="97">
        <f t="shared" si="6"/>
        <v>0</v>
      </c>
      <c r="AD37" s="106">
        <f t="shared" si="7"/>
        <v>0</v>
      </c>
      <c r="AE37" s="105">
        <f t="shared" si="8"/>
        <v>0</v>
      </c>
      <c r="AF37" s="97">
        <f t="shared" si="9"/>
        <v>0</v>
      </c>
      <c r="AG37" s="97">
        <f t="shared" si="10"/>
        <v>0</v>
      </c>
      <c r="AH37" s="97">
        <f t="shared" si="11"/>
        <v>0</v>
      </c>
      <c r="AI37" s="97">
        <f t="shared" si="12"/>
        <v>0</v>
      </c>
      <c r="AJ37" s="106">
        <f t="shared" si="13"/>
        <v>0</v>
      </c>
      <c r="AK37" s="105">
        <f t="shared" si="14"/>
        <v>0</v>
      </c>
      <c r="AL37" s="97">
        <f t="shared" si="15"/>
        <v>0</v>
      </c>
      <c r="AM37" s="97">
        <f t="shared" si="16"/>
        <v>0</v>
      </c>
      <c r="AN37" s="97">
        <f t="shared" si="17"/>
        <v>0</v>
      </c>
      <c r="AO37" s="97">
        <f t="shared" si="18"/>
        <v>0</v>
      </c>
      <c r="AP37" s="106">
        <f t="shared" si="19"/>
        <v>0</v>
      </c>
    </row>
    <row r="38" spans="2:42" x14ac:dyDescent="0.25">
      <c r="B38" s="175"/>
      <c r="C38" s="176"/>
      <c r="D38" s="177"/>
      <c r="E38" s="178"/>
      <c r="F38" s="151"/>
      <c r="G38" s="176"/>
      <c r="H38" s="177"/>
      <c r="I38" s="179"/>
      <c r="J38" s="93"/>
      <c r="K38" s="94"/>
      <c r="L38" s="94"/>
      <c r="M38" s="114"/>
      <c r="N38" s="112"/>
      <c r="O38" s="94"/>
      <c r="P38" s="94"/>
      <c r="Q38" s="94"/>
      <c r="R38" s="92"/>
      <c r="S38" s="93"/>
      <c r="T38" s="96"/>
      <c r="U38" s="96"/>
      <c r="V38" s="97">
        <f t="shared" si="1"/>
        <v>0</v>
      </c>
      <c r="W38" s="229"/>
      <c r="X38" s="231"/>
      <c r="Y38" s="105">
        <f t="shared" si="2"/>
        <v>0</v>
      </c>
      <c r="Z38" s="97">
        <f t="shared" si="3"/>
        <v>0</v>
      </c>
      <c r="AA38" s="97">
        <f t="shared" si="4"/>
        <v>0</v>
      </c>
      <c r="AB38" s="97">
        <f t="shared" si="5"/>
        <v>0</v>
      </c>
      <c r="AC38" s="97">
        <f t="shared" si="6"/>
        <v>0</v>
      </c>
      <c r="AD38" s="106">
        <f t="shared" si="7"/>
        <v>0</v>
      </c>
      <c r="AE38" s="105">
        <f t="shared" si="8"/>
        <v>0</v>
      </c>
      <c r="AF38" s="97">
        <f t="shared" si="9"/>
        <v>0</v>
      </c>
      <c r="AG38" s="97">
        <f t="shared" si="10"/>
        <v>0</v>
      </c>
      <c r="AH38" s="97">
        <f t="shared" si="11"/>
        <v>0</v>
      </c>
      <c r="AI38" s="97">
        <f t="shared" si="12"/>
        <v>0</v>
      </c>
      <c r="AJ38" s="106">
        <f t="shared" si="13"/>
        <v>0</v>
      </c>
      <c r="AK38" s="105">
        <f t="shared" si="14"/>
        <v>0</v>
      </c>
      <c r="AL38" s="97">
        <f t="shared" si="15"/>
        <v>0</v>
      </c>
      <c r="AM38" s="97">
        <f t="shared" si="16"/>
        <v>0</v>
      </c>
      <c r="AN38" s="97">
        <f t="shared" si="17"/>
        <v>0</v>
      </c>
      <c r="AO38" s="97">
        <f t="shared" si="18"/>
        <v>0</v>
      </c>
      <c r="AP38" s="106">
        <f t="shared" si="19"/>
        <v>0</v>
      </c>
    </row>
    <row r="39" spans="2:42" x14ac:dyDescent="0.25">
      <c r="B39" s="175"/>
      <c r="C39" s="176"/>
      <c r="D39" s="177"/>
      <c r="E39" s="178"/>
      <c r="F39" s="151"/>
      <c r="G39" s="176"/>
      <c r="H39" s="177"/>
      <c r="I39" s="179"/>
      <c r="J39" s="93"/>
      <c r="K39" s="94"/>
      <c r="L39" s="94"/>
      <c r="M39" s="114"/>
      <c r="N39" s="112"/>
      <c r="O39" s="94"/>
      <c r="P39" s="94"/>
      <c r="Q39" s="94"/>
      <c r="R39" s="92"/>
      <c r="S39" s="93"/>
      <c r="T39" s="96"/>
      <c r="U39" s="96"/>
      <c r="V39" s="97">
        <f t="shared" si="1"/>
        <v>0</v>
      </c>
      <c r="W39" s="229"/>
      <c r="X39" s="231"/>
      <c r="Y39" s="105">
        <f t="shared" si="2"/>
        <v>0</v>
      </c>
      <c r="Z39" s="97">
        <f t="shared" si="3"/>
        <v>0</v>
      </c>
      <c r="AA39" s="97">
        <f t="shared" si="4"/>
        <v>0</v>
      </c>
      <c r="AB39" s="97">
        <f t="shared" si="5"/>
        <v>0</v>
      </c>
      <c r="AC39" s="97">
        <f t="shared" si="6"/>
        <v>0</v>
      </c>
      <c r="AD39" s="106">
        <f t="shared" si="7"/>
        <v>0</v>
      </c>
      <c r="AE39" s="105">
        <f t="shared" si="8"/>
        <v>0</v>
      </c>
      <c r="AF39" s="97">
        <f t="shared" si="9"/>
        <v>0</v>
      </c>
      <c r="AG39" s="97">
        <f t="shared" si="10"/>
        <v>0</v>
      </c>
      <c r="AH39" s="97">
        <f t="shared" si="11"/>
        <v>0</v>
      </c>
      <c r="AI39" s="97">
        <f t="shared" si="12"/>
        <v>0</v>
      </c>
      <c r="AJ39" s="106">
        <f t="shared" si="13"/>
        <v>0</v>
      </c>
      <c r="AK39" s="105">
        <f t="shared" si="14"/>
        <v>0</v>
      </c>
      <c r="AL39" s="97">
        <f t="shared" si="15"/>
        <v>0</v>
      </c>
      <c r="AM39" s="97">
        <f t="shared" si="16"/>
        <v>0</v>
      </c>
      <c r="AN39" s="97">
        <f t="shared" si="17"/>
        <v>0</v>
      </c>
      <c r="AO39" s="97">
        <f t="shared" si="18"/>
        <v>0</v>
      </c>
      <c r="AP39" s="106">
        <f t="shared" si="19"/>
        <v>0</v>
      </c>
    </row>
    <row r="40" spans="2:42" x14ac:dyDescent="0.25">
      <c r="B40" s="175"/>
      <c r="C40" s="176"/>
      <c r="D40" s="177"/>
      <c r="E40" s="178"/>
      <c r="F40" s="151"/>
      <c r="G40" s="176"/>
      <c r="H40" s="177"/>
      <c r="I40" s="179"/>
      <c r="J40" s="93"/>
      <c r="K40" s="94"/>
      <c r="L40" s="94"/>
      <c r="M40" s="114"/>
      <c r="N40" s="112"/>
      <c r="O40" s="94"/>
      <c r="P40" s="94"/>
      <c r="Q40" s="94"/>
      <c r="R40" s="92"/>
      <c r="S40" s="93"/>
      <c r="T40" s="96"/>
      <c r="U40" s="96"/>
      <c r="V40" s="97">
        <f t="shared" si="1"/>
        <v>0</v>
      </c>
      <c r="W40" s="229"/>
      <c r="X40" s="231"/>
      <c r="Y40" s="105">
        <f t="shared" si="2"/>
        <v>0</v>
      </c>
      <c r="Z40" s="97">
        <f t="shared" si="3"/>
        <v>0</v>
      </c>
      <c r="AA40" s="97">
        <f t="shared" si="4"/>
        <v>0</v>
      </c>
      <c r="AB40" s="97">
        <f t="shared" si="5"/>
        <v>0</v>
      </c>
      <c r="AC40" s="97">
        <f t="shared" si="6"/>
        <v>0</v>
      </c>
      <c r="AD40" s="106">
        <f t="shared" si="7"/>
        <v>0</v>
      </c>
      <c r="AE40" s="105">
        <f t="shared" si="8"/>
        <v>0</v>
      </c>
      <c r="AF40" s="97">
        <f t="shared" si="9"/>
        <v>0</v>
      </c>
      <c r="AG40" s="97">
        <f t="shared" si="10"/>
        <v>0</v>
      </c>
      <c r="AH40" s="97">
        <f t="shared" si="11"/>
        <v>0</v>
      </c>
      <c r="AI40" s="97">
        <f t="shared" si="12"/>
        <v>0</v>
      </c>
      <c r="AJ40" s="106">
        <f t="shared" si="13"/>
        <v>0</v>
      </c>
      <c r="AK40" s="105">
        <f t="shared" si="14"/>
        <v>0</v>
      </c>
      <c r="AL40" s="97">
        <f t="shared" si="15"/>
        <v>0</v>
      </c>
      <c r="AM40" s="97">
        <f t="shared" si="16"/>
        <v>0</v>
      </c>
      <c r="AN40" s="97">
        <f t="shared" si="17"/>
        <v>0</v>
      </c>
      <c r="AO40" s="97">
        <f t="shared" si="18"/>
        <v>0</v>
      </c>
      <c r="AP40" s="106">
        <f t="shared" si="19"/>
        <v>0</v>
      </c>
    </row>
    <row r="41" spans="2:42" x14ac:dyDescent="0.25">
      <c r="B41" s="175"/>
      <c r="C41" s="176"/>
      <c r="D41" s="177"/>
      <c r="E41" s="178"/>
      <c r="F41" s="151"/>
      <c r="G41" s="176"/>
      <c r="H41" s="177"/>
      <c r="I41" s="179"/>
      <c r="J41" s="93"/>
      <c r="K41" s="94"/>
      <c r="L41" s="94"/>
      <c r="M41" s="114"/>
      <c r="N41" s="112"/>
      <c r="O41" s="94"/>
      <c r="P41" s="94"/>
      <c r="Q41" s="94"/>
      <c r="R41" s="92"/>
      <c r="S41" s="93"/>
      <c r="T41" s="96"/>
      <c r="U41" s="96"/>
      <c r="V41" s="97">
        <f t="shared" si="1"/>
        <v>0</v>
      </c>
      <c r="W41" s="229"/>
      <c r="X41" s="231"/>
      <c r="Y41" s="105">
        <f t="shared" si="2"/>
        <v>0</v>
      </c>
      <c r="Z41" s="97">
        <f t="shared" si="3"/>
        <v>0</v>
      </c>
      <c r="AA41" s="97">
        <f t="shared" si="4"/>
        <v>0</v>
      </c>
      <c r="AB41" s="97">
        <f t="shared" si="5"/>
        <v>0</v>
      </c>
      <c r="AC41" s="97">
        <f t="shared" si="6"/>
        <v>0</v>
      </c>
      <c r="AD41" s="106">
        <f t="shared" si="7"/>
        <v>0</v>
      </c>
      <c r="AE41" s="105">
        <f t="shared" si="8"/>
        <v>0</v>
      </c>
      <c r="AF41" s="97">
        <f t="shared" si="9"/>
        <v>0</v>
      </c>
      <c r="AG41" s="97">
        <f t="shared" si="10"/>
        <v>0</v>
      </c>
      <c r="AH41" s="97">
        <f t="shared" si="11"/>
        <v>0</v>
      </c>
      <c r="AI41" s="97">
        <f t="shared" si="12"/>
        <v>0</v>
      </c>
      <c r="AJ41" s="106">
        <f t="shared" si="13"/>
        <v>0</v>
      </c>
      <c r="AK41" s="105">
        <f t="shared" si="14"/>
        <v>0</v>
      </c>
      <c r="AL41" s="97">
        <f t="shared" si="15"/>
        <v>0</v>
      </c>
      <c r="AM41" s="97">
        <f t="shared" si="16"/>
        <v>0</v>
      </c>
      <c r="AN41" s="97">
        <f t="shared" si="17"/>
        <v>0</v>
      </c>
      <c r="AO41" s="97">
        <f t="shared" si="18"/>
        <v>0</v>
      </c>
      <c r="AP41" s="106">
        <f t="shared" si="19"/>
        <v>0</v>
      </c>
    </row>
    <row r="42" spans="2:42" x14ac:dyDescent="0.25">
      <c r="B42" s="175"/>
      <c r="C42" s="176"/>
      <c r="D42" s="177"/>
      <c r="E42" s="178"/>
      <c r="F42" s="151"/>
      <c r="G42" s="176"/>
      <c r="H42" s="177"/>
      <c r="I42" s="179"/>
      <c r="J42" s="93"/>
      <c r="K42" s="94"/>
      <c r="L42" s="94"/>
      <c r="M42" s="114"/>
      <c r="N42" s="112"/>
      <c r="O42" s="94"/>
      <c r="P42" s="94"/>
      <c r="Q42" s="94"/>
      <c r="R42" s="92"/>
      <c r="S42" s="93"/>
      <c r="T42" s="96"/>
      <c r="U42" s="96"/>
      <c r="V42" s="97">
        <f t="shared" si="1"/>
        <v>0</v>
      </c>
      <c r="W42" s="229"/>
      <c r="X42" s="231"/>
      <c r="Y42" s="105">
        <f t="shared" si="2"/>
        <v>0</v>
      </c>
      <c r="Z42" s="97">
        <f t="shared" si="3"/>
        <v>0</v>
      </c>
      <c r="AA42" s="97">
        <f t="shared" si="4"/>
        <v>0</v>
      </c>
      <c r="AB42" s="97">
        <f t="shared" si="5"/>
        <v>0</v>
      </c>
      <c r="AC42" s="97">
        <f t="shared" si="6"/>
        <v>0</v>
      </c>
      <c r="AD42" s="106">
        <f t="shared" si="7"/>
        <v>0</v>
      </c>
      <c r="AE42" s="105">
        <f t="shared" si="8"/>
        <v>0</v>
      </c>
      <c r="AF42" s="97">
        <f t="shared" si="9"/>
        <v>0</v>
      </c>
      <c r="AG42" s="97">
        <f t="shared" si="10"/>
        <v>0</v>
      </c>
      <c r="AH42" s="97">
        <f t="shared" si="11"/>
        <v>0</v>
      </c>
      <c r="AI42" s="97">
        <f t="shared" si="12"/>
        <v>0</v>
      </c>
      <c r="AJ42" s="106">
        <f t="shared" si="13"/>
        <v>0</v>
      </c>
      <c r="AK42" s="105">
        <f t="shared" si="14"/>
        <v>0</v>
      </c>
      <c r="AL42" s="97">
        <f t="shared" si="15"/>
        <v>0</v>
      </c>
      <c r="AM42" s="97">
        <f t="shared" si="16"/>
        <v>0</v>
      </c>
      <c r="AN42" s="97">
        <f t="shared" si="17"/>
        <v>0</v>
      </c>
      <c r="AO42" s="97">
        <f t="shared" si="18"/>
        <v>0</v>
      </c>
      <c r="AP42" s="106">
        <f t="shared" si="19"/>
        <v>0</v>
      </c>
    </row>
    <row r="43" spans="2:42" x14ac:dyDescent="0.25">
      <c r="B43" s="175"/>
      <c r="C43" s="176"/>
      <c r="D43" s="177"/>
      <c r="E43" s="178"/>
      <c r="F43" s="151"/>
      <c r="G43" s="176"/>
      <c r="H43" s="177"/>
      <c r="I43" s="179"/>
      <c r="J43" s="93"/>
      <c r="K43" s="94"/>
      <c r="L43" s="94"/>
      <c r="M43" s="114"/>
      <c r="N43" s="112"/>
      <c r="O43" s="94"/>
      <c r="P43" s="94"/>
      <c r="Q43" s="94"/>
      <c r="R43" s="92"/>
      <c r="S43" s="93"/>
      <c r="T43" s="96"/>
      <c r="U43" s="96"/>
      <c r="V43" s="97">
        <f t="shared" si="1"/>
        <v>0</v>
      </c>
      <c r="W43" s="229"/>
      <c r="X43" s="231"/>
      <c r="Y43" s="105">
        <f t="shared" si="2"/>
        <v>0</v>
      </c>
      <c r="Z43" s="97">
        <f t="shared" si="3"/>
        <v>0</v>
      </c>
      <c r="AA43" s="97">
        <f t="shared" si="4"/>
        <v>0</v>
      </c>
      <c r="AB43" s="97">
        <f t="shared" si="5"/>
        <v>0</v>
      </c>
      <c r="AC43" s="97">
        <f t="shared" si="6"/>
        <v>0</v>
      </c>
      <c r="AD43" s="106">
        <f t="shared" si="7"/>
        <v>0</v>
      </c>
      <c r="AE43" s="105">
        <f t="shared" si="8"/>
        <v>0</v>
      </c>
      <c r="AF43" s="97">
        <f t="shared" si="9"/>
        <v>0</v>
      </c>
      <c r="AG43" s="97">
        <f t="shared" si="10"/>
        <v>0</v>
      </c>
      <c r="AH43" s="97">
        <f t="shared" si="11"/>
        <v>0</v>
      </c>
      <c r="AI43" s="97">
        <f t="shared" si="12"/>
        <v>0</v>
      </c>
      <c r="AJ43" s="106">
        <f t="shared" si="13"/>
        <v>0</v>
      </c>
      <c r="AK43" s="105">
        <f t="shared" si="14"/>
        <v>0</v>
      </c>
      <c r="AL43" s="97">
        <f t="shared" si="15"/>
        <v>0</v>
      </c>
      <c r="AM43" s="97">
        <f t="shared" si="16"/>
        <v>0</v>
      </c>
      <c r="AN43" s="97">
        <f t="shared" si="17"/>
        <v>0</v>
      </c>
      <c r="AO43" s="97">
        <f t="shared" si="18"/>
        <v>0</v>
      </c>
      <c r="AP43" s="106">
        <f t="shared" si="19"/>
        <v>0</v>
      </c>
    </row>
    <row r="44" spans="2:42" x14ac:dyDescent="0.25">
      <c r="B44" s="175"/>
      <c r="C44" s="176"/>
      <c r="D44" s="177"/>
      <c r="E44" s="178"/>
      <c r="F44" s="151"/>
      <c r="G44" s="176"/>
      <c r="H44" s="177"/>
      <c r="I44" s="179"/>
      <c r="J44" s="93"/>
      <c r="K44" s="94"/>
      <c r="L44" s="94"/>
      <c r="M44" s="114"/>
      <c r="N44" s="112"/>
      <c r="O44" s="94"/>
      <c r="P44" s="94"/>
      <c r="Q44" s="94"/>
      <c r="R44" s="92"/>
      <c r="S44" s="93"/>
      <c r="T44" s="96"/>
      <c r="U44" s="96"/>
      <c r="V44" s="97">
        <f t="shared" si="1"/>
        <v>0</v>
      </c>
      <c r="W44" s="229"/>
      <c r="X44" s="231"/>
      <c r="Y44" s="105">
        <f t="shared" si="2"/>
        <v>0</v>
      </c>
      <c r="Z44" s="97">
        <f t="shared" si="3"/>
        <v>0</v>
      </c>
      <c r="AA44" s="97">
        <f t="shared" si="4"/>
        <v>0</v>
      </c>
      <c r="AB44" s="97">
        <f t="shared" si="5"/>
        <v>0</v>
      </c>
      <c r="AC44" s="97">
        <f t="shared" si="6"/>
        <v>0</v>
      </c>
      <c r="AD44" s="106">
        <f t="shared" si="7"/>
        <v>0</v>
      </c>
      <c r="AE44" s="105">
        <f t="shared" si="8"/>
        <v>0</v>
      </c>
      <c r="AF44" s="97">
        <f t="shared" si="9"/>
        <v>0</v>
      </c>
      <c r="AG44" s="97">
        <f t="shared" si="10"/>
        <v>0</v>
      </c>
      <c r="AH44" s="97">
        <f t="shared" si="11"/>
        <v>0</v>
      </c>
      <c r="AI44" s="97">
        <f t="shared" si="12"/>
        <v>0</v>
      </c>
      <c r="AJ44" s="106">
        <f t="shared" si="13"/>
        <v>0</v>
      </c>
      <c r="AK44" s="105">
        <f t="shared" si="14"/>
        <v>0</v>
      </c>
      <c r="AL44" s="97">
        <f t="shared" si="15"/>
        <v>0</v>
      </c>
      <c r="AM44" s="97">
        <f t="shared" si="16"/>
        <v>0</v>
      </c>
      <c r="AN44" s="97">
        <f t="shared" si="17"/>
        <v>0</v>
      </c>
      <c r="AO44" s="97">
        <f t="shared" si="18"/>
        <v>0</v>
      </c>
      <c r="AP44" s="106">
        <f t="shared" si="19"/>
        <v>0</v>
      </c>
    </row>
    <row r="45" spans="2:42" x14ac:dyDescent="0.25">
      <c r="B45" s="180"/>
      <c r="C45" s="176"/>
      <c r="D45" s="177"/>
      <c r="E45" s="178"/>
      <c r="F45" s="181"/>
      <c r="G45" s="176"/>
      <c r="H45" s="177"/>
      <c r="I45" s="179"/>
      <c r="J45" s="93"/>
      <c r="K45" s="94"/>
      <c r="L45" s="94"/>
      <c r="M45" s="114"/>
      <c r="N45" s="112"/>
      <c r="O45" s="94"/>
      <c r="P45" s="94"/>
      <c r="Q45" s="94"/>
      <c r="R45" s="92"/>
      <c r="S45" s="93"/>
      <c r="T45" s="95"/>
      <c r="U45" s="96"/>
      <c r="V45" s="97">
        <f t="shared" si="1"/>
        <v>0</v>
      </c>
      <c r="W45" s="229"/>
      <c r="X45" s="231"/>
      <c r="Y45" s="105">
        <f t="shared" si="2"/>
        <v>0</v>
      </c>
      <c r="Z45" s="97">
        <f t="shared" si="3"/>
        <v>0</v>
      </c>
      <c r="AA45" s="97">
        <f t="shared" si="4"/>
        <v>0</v>
      </c>
      <c r="AB45" s="97">
        <f t="shared" si="5"/>
        <v>0</v>
      </c>
      <c r="AC45" s="97">
        <f t="shared" si="6"/>
        <v>0</v>
      </c>
      <c r="AD45" s="106">
        <f t="shared" si="7"/>
        <v>0</v>
      </c>
      <c r="AE45" s="105">
        <f t="shared" si="8"/>
        <v>0</v>
      </c>
      <c r="AF45" s="97">
        <f t="shared" si="9"/>
        <v>0</v>
      </c>
      <c r="AG45" s="97">
        <f t="shared" si="10"/>
        <v>0</v>
      </c>
      <c r="AH45" s="97">
        <f t="shared" si="11"/>
        <v>0</v>
      </c>
      <c r="AI45" s="97">
        <f t="shared" si="12"/>
        <v>0</v>
      </c>
      <c r="AJ45" s="106">
        <f t="shared" si="13"/>
        <v>0</v>
      </c>
      <c r="AK45" s="105">
        <f t="shared" si="14"/>
        <v>0</v>
      </c>
      <c r="AL45" s="97">
        <f t="shared" si="15"/>
        <v>0</v>
      </c>
      <c r="AM45" s="97">
        <f t="shared" si="16"/>
        <v>0</v>
      </c>
      <c r="AN45" s="97">
        <f t="shared" si="17"/>
        <v>0</v>
      </c>
      <c r="AO45" s="97">
        <f t="shared" si="18"/>
        <v>0</v>
      </c>
      <c r="AP45" s="106">
        <f t="shared" si="19"/>
        <v>0</v>
      </c>
    </row>
    <row r="46" spans="2:42" x14ac:dyDescent="0.25">
      <c r="B46" s="175"/>
      <c r="C46" s="176"/>
      <c r="D46" s="177"/>
      <c r="E46" s="178"/>
      <c r="F46" s="151"/>
      <c r="G46" s="176"/>
      <c r="H46" s="177"/>
      <c r="I46" s="179"/>
      <c r="J46" s="93"/>
      <c r="K46" s="94"/>
      <c r="L46" s="94"/>
      <c r="M46" s="114"/>
      <c r="N46" s="112"/>
      <c r="O46" s="94"/>
      <c r="P46" s="94"/>
      <c r="Q46" s="94"/>
      <c r="R46" s="92"/>
      <c r="S46" s="93"/>
      <c r="T46" s="96"/>
      <c r="U46" s="96"/>
      <c r="V46" s="97">
        <f t="shared" si="1"/>
        <v>0</v>
      </c>
      <c r="W46" s="229"/>
      <c r="X46" s="231"/>
      <c r="Y46" s="105">
        <f t="shared" si="2"/>
        <v>0</v>
      </c>
      <c r="Z46" s="97">
        <f t="shared" si="3"/>
        <v>0</v>
      </c>
      <c r="AA46" s="97">
        <f t="shared" si="4"/>
        <v>0</v>
      </c>
      <c r="AB46" s="97">
        <f t="shared" si="5"/>
        <v>0</v>
      </c>
      <c r="AC46" s="97">
        <f t="shared" si="6"/>
        <v>0</v>
      </c>
      <c r="AD46" s="106">
        <f t="shared" si="7"/>
        <v>0</v>
      </c>
      <c r="AE46" s="105">
        <f t="shared" si="8"/>
        <v>0</v>
      </c>
      <c r="AF46" s="97">
        <f t="shared" si="9"/>
        <v>0</v>
      </c>
      <c r="AG46" s="97">
        <f t="shared" si="10"/>
        <v>0</v>
      </c>
      <c r="AH46" s="97">
        <f t="shared" si="11"/>
        <v>0</v>
      </c>
      <c r="AI46" s="97">
        <f t="shared" si="12"/>
        <v>0</v>
      </c>
      <c r="AJ46" s="106">
        <f t="shared" si="13"/>
        <v>0</v>
      </c>
      <c r="AK46" s="105">
        <f t="shared" si="14"/>
        <v>0</v>
      </c>
      <c r="AL46" s="97">
        <f t="shared" si="15"/>
        <v>0</v>
      </c>
      <c r="AM46" s="97">
        <f t="shared" si="16"/>
        <v>0</v>
      </c>
      <c r="AN46" s="97">
        <f t="shared" si="17"/>
        <v>0</v>
      </c>
      <c r="AO46" s="97">
        <f t="shared" si="18"/>
        <v>0</v>
      </c>
      <c r="AP46" s="106">
        <f t="shared" si="19"/>
        <v>0</v>
      </c>
    </row>
    <row r="47" spans="2:42" x14ac:dyDescent="0.25">
      <c r="B47" s="175"/>
      <c r="C47" s="176"/>
      <c r="D47" s="177"/>
      <c r="E47" s="178"/>
      <c r="F47" s="151"/>
      <c r="G47" s="176"/>
      <c r="H47" s="177"/>
      <c r="I47" s="179"/>
      <c r="J47" s="93"/>
      <c r="K47" s="94"/>
      <c r="L47" s="94"/>
      <c r="M47" s="114"/>
      <c r="N47" s="112"/>
      <c r="O47" s="94"/>
      <c r="P47" s="94"/>
      <c r="Q47" s="94"/>
      <c r="R47" s="92"/>
      <c r="S47" s="93"/>
      <c r="T47" s="96"/>
      <c r="U47" s="96"/>
      <c r="V47" s="97">
        <f t="shared" si="1"/>
        <v>0</v>
      </c>
      <c r="W47" s="229"/>
      <c r="X47" s="231"/>
      <c r="Y47" s="105">
        <f t="shared" si="2"/>
        <v>0</v>
      </c>
      <c r="Z47" s="97">
        <f t="shared" si="3"/>
        <v>0</v>
      </c>
      <c r="AA47" s="97">
        <f t="shared" si="4"/>
        <v>0</v>
      </c>
      <c r="AB47" s="97">
        <f t="shared" si="5"/>
        <v>0</v>
      </c>
      <c r="AC47" s="97">
        <f t="shared" si="6"/>
        <v>0</v>
      </c>
      <c r="AD47" s="106">
        <f t="shared" si="7"/>
        <v>0</v>
      </c>
      <c r="AE47" s="105">
        <f t="shared" si="8"/>
        <v>0</v>
      </c>
      <c r="AF47" s="97">
        <f t="shared" si="9"/>
        <v>0</v>
      </c>
      <c r="AG47" s="97">
        <f t="shared" si="10"/>
        <v>0</v>
      </c>
      <c r="AH47" s="97">
        <f t="shared" si="11"/>
        <v>0</v>
      </c>
      <c r="AI47" s="97">
        <f t="shared" si="12"/>
        <v>0</v>
      </c>
      <c r="AJ47" s="106">
        <f t="shared" si="13"/>
        <v>0</v>
      </c>
      <c r="AK47" s="105">
        <f t="shared" si="14"/>
        <v>0</v>
      </c>
      <c r="AL47" s="97">
        <f t="shared" si="15"/>
        <v>0</v>
      </c>
      <c r="AM47" s="97">
        <f t="shared" si="16"/>
        <v>0</v>
      </c>
      <c r="AN47" s="97">
        <f t="shared" si="17"/>
        <v>0</v>
      </c>
      <c r="AO47" s="97">
        <f t="shared" si="18"/>
        <v>0</v>
      </c>
      <c r="AP47" s="106">
        <f t="shared" si="19"/>
        <v>0</v>
      </c>
    </row>
    <row r="48" spans="2:42" x14ac:dyDescent="0.25">
      <c r="B48" s="175"/>
      <c r="C48" s="176"/>
      <c r="D48" s="177"/>
      <c r="E48" s="178"/>
      <c r="F48" s="151"/>
      <c r="G48" s="176"/>
      <c r="H48" s="177"/>
      <c r="I48" s="179"/>
      <c r="J48" s="93"/>
      <c r="K48" s="94"/>
      <c r="L48" s="94"/>
      <c r="M48" s="114"/>
      <c r="N48" s="112"/>
      <c r="O48" s="94"/>
      <c r="P48" s="94"/>
      <c r="Q48" s="94"/>
      <c r="R48" s="92"/>
      <c r="S48" s="93"/>
      <c r="T48" s="96"/>
      <c r="U48" s="96"/>
      <c r="V48" s="97">
        <f t="shared" si="1"/>
        <v>0</v>
      </c>
      <c r="W48" s="229"/>
      <c r="X48" s="231"/>
      <c r="Y48" s="105">
        <f t="shared" si="2"/>
        <v>0</v>
      </c>
      <c r="Z48" s="97">
        <f t="shared" si="3"/>
        <v>0</v>
      </c>
      <c r="AA48" s="97">
        <f t="shared" si="4"/>
        <v>0</v>
      </c>
      <c r="AB48" s="97">
        <f t="shared" si="5"/>
        <v>0</v>
      </c>
      <c r="AC48" s="97">
        <f t="shared" si="6"/>
        <v>0</v>
      </c>
      <c r="AD48" s="106">
        <f t="shared" si="7"/>
        <v>0</v>
      </c>
      <c r="AE48" s="105">
        <f t="shared" si="8"/>
        <v>0</v>
      </c>
      <c r="AF48" s="97">
        <f t="shared" si="9"/>
        <v>0</v>
      </c>
      <c r="AG48" s="97">
        <f t="shared" si="10"/>
        <v>0</v>
      </c>
      <c r="AH48" s="97">
        <f t="shared" si="11"/>
        <v>0</v>
      </c>
      <c r="AI48" s="97">
        <f t="shared" si="12"/>
        <v>0</v>
      </c>
      <c r="AJ48" s="106">
        <f t="shared" si="13"/>
        <v>0</v>
      </c>
      <c r="AK48" s="105">
        <f t="shared" si="14"/>
        <v>0</v>
      </c>
      <c r="AL48" s="97">
        <f t="shared" si="15"/>
        <v>0</v>
      </c>
      <c r="AM48" s="97">
        <f t="shared" si="16"/>
        <v>0</v>
      </c>
      <c r="AN48" s="97">
        <f t="shared" si="17"/>
        <v>0</v>
      </c>
      <c r="AO48" s="97">
        <f t="shared" si="18"/>
        <v>0</v>
      </c>
      <c r="AP48" s="106">
        <f t="shared" si="19"/>
        <v>0</v>
      </c>
    </row>
    <row r="49" spans="2:42" x14ac:dyDescent="0.25">
      <c r="B49" s="175"/>
      <c r="C49" s="176"/>
      <c r="D49" s="177"/>
      <c r="E49" s="178"/>
      <c r="F49" s="151"/>
      <c r="G49" s="176"/>
      <c r="H49" s="177"/>
      <c r="I49" s="179"/>
      <c r="J49" s="93"/>
      <c r="K49" s="94"/>
      <c r="L49" s="94"/>
      <c r="M49" s="114"/>
      <c r="N49" s="112"/>
      <c r="O49" s="94"/>
      <c r="P49" s="94"/>
      <c r="Q49" s="94"/>
      <c r="R49" s="92"/>
      <c r="S49" s="93"/>
      <c r="T49" s="96"/>
      <c r="U49" s="96"/>
      <c r="V49" s="97">
        <f t="shared" si="1"/>
        <v>0</v>
      </c>
      <c r="W49" s="229"/>
      <c r="X49" s="231"/>
      <c r="Y49" s="105">
        <f t="shared" si="2"/>
        <v>0</v>
      </c>
      <c r="Z49" s="97">
        <f t="shared" si="3"/>
        <v>0</v>
      </c>
      <c r="AA49" s="97">
        <f t="shared" si="4"/>
        <v>0</v>
      </c>
      <c r="AB49" s="97">
        <f t="shared" si="5"/>
        <v>0</v>
      </c>
      <c r="AC49" s="97">
        <f t="shared" si="6"/>
        <v>0</v>
      </c>
      <c r="AD49" s="106">
        <f t="shared" si="7"/>
        <v>0</v>
      </c>
      <c r="AE49" s="105">
        <f t="shared" si="8"/>
        <v>0</v>
      </c>
      <c r="AF49" s="97">
        <f t="shared" si="9"/>
        <v>0</v>
      </c>
      <c r="AG49" s="97">
        <f t="shared" si="10"/>
        <v>0</v>
      </c>
      <c r="AH49" s="97">
        <f t="shared" si="11"/>
        <v>0</v>
      </c>
      <c r="AI49" s="97">
        <f t="shared" si="12"/>
        <v>0</v>
      </c>
      <c r="AJ49" s="106">
        <f t="shared" si="13"/>
        <v>0</v>
      </c>
      <c r="AK49" s="105">
        <f t="shared" si="14"/>
        <v>0</v>
      </c>
      <c r="AL49" s="97">
        <f t="shared" si="15"/>
        <v>0</v>
      </c>
      <c r="AM49" s="97">
        <f t="shared" si="16"/>
        <v>0</v>
      </c>
      <c r="AN49" s="97">
        <f t="shared" si="17"/>
        <v>0</v>
      </c>
      <c r="AO49" s="97">
        <f t="shared" si="18"/>
        <v>0</v>
      </c>
      <c r="AP49" s="106">
        <f t="shared" si="19"/>
        <v>0</v>
      </c>
    </row>
    <row r="50" spans="2:42" x14ac:dyDescent="0.25">
      <c r="B50" s="175"/>
      <c r="C50" s="176"/>
      <c r="D50" s="177"/>
      <c r="E50" s="178"/>
      <c r="F50" s="151"/>
      <c r="G50" s="176"/>
      <c r="H50" s="177"/>
      <c r="I50" s="179"/>
      <c r="J50" s="93"/>
      <c r="K50" s="94"/>
      <c r="L50" s="94"/>
      <c r="M50" s="114"/>
      <c r="N50" s="112"/>
      <c r="O50" s="94"/>
      <c r="P50" s="94"/>
      <c r="Q50" s="94"/>
      <c r="R50" s="92"/>
      <c r="S50" s="93"/>
      <c r="T50" s="96"/>
      <c r="U50" s="96"/>
      <c r="V50" s="97">
        <f t="shared" si="1"/>
        <v>0</v>
      </c>
      <c r="W50" s="229"/>
      <c r="X50" s="231"/>
      <c r="Y50" s="105">
        <f t="shared" si="2"/>
        <v>0</v>
      </c>
      <c r="Z50" s="97">
        <f t="shared" si="3"/>
        <v>0</v>
      </c>
      <c r="AA50" s="97">
        <f t="shared" si="4"/>
        <v>0</v>
      </c>
      <c r="AB50" s="97">
        <f t="shared" si="5"/>
        <v>0</v>
      </c>
      <c r="AC50" s="97">
        <f t="shared" si="6"/>
        <v>0</v>
      </c>
      <c r="AD50" s="106">
        <f t="shared" si="7"/>
        <v>0</v>
      </c>
      <c r="AE50" s="105">
        <f t="shared" si="8"/>
        <v>0</v>
      </c>
      <c r="AF50" s="97">
        <f t="shared" si="9"/>
        <v>0</v>
      </c>
      <c r="AG50" s="97">
        <f t="shared" si="10"/>
        <v>0</v>
      </c>
      <c r="AH50" s="97">
        <f t="shared" si="11"/>
        <v>0</v>
      </c>
      <c r="AI50" s="97">
        <f t="shared" si="12"/>
        <v>0</v>
      </c>
      <c r="AJ50" s="106">
        <f t="shared" si="13"/>
        <v>0</v>
      </c>
      <c r="AK50" s="105">
        <f t="shared" si="14"/>
        <v>0</v>
      </c>
      <c r="AL50" s="97">
        <f t="shared" si="15"/>
        <v>0</v>
      </c>
      <c r="AM50" s="97">
        <f t="shared" si="16"/>
        <v>0</v>
      </c>
      <c r="AN50" s="97">
        <f t="shared" si="17"/>
        <v>0</v>
      </c>
      <c r="AO50" s="97">
        <f t="shared" si="18"/>
        <v>0</v>
      </c>
      <c r="AP50" s="106">
        <f t="shared" si="19"/>
        <v>0</v>
      </c>
    </row>
    <row r="51" spans="2:42" x14ac:dyDescent="0.25">
      <c r="B51" s="175"/>
      <c r="C51" s="176"/>
      <c r="D51" s="177"/>
      <c r="E51" s="178"/>
      <c r="F51" s="151"/>
      <c r="G51" s="176"/>
      <c r="H51" s="177"/>
      <c r="I51" s="179"/>
      <c r="J51" s="93"/>
      <c r="K51" s="94"/>
      <c r="L51" s="94"/>
      <c r="M51" s="114"/>
      <c r="N51" s="112"/>
      <c r="O51" s="94"/>
      <c r="P51" s="94"/>
      <c r="Q51" s="94"/>
      <c r="R51" s="92"/>
      <c r="S51" s="93"/>
      <c r="T51" s="96"/>
      <c r="U51" s="96"/>
      <c r="V51" s="97">
        <f t="shared" si="1"/>
        <v>0</v>
      </c>
      <c r="W51" s="229"/>
      <c r="X51" s="231"/>
      <c r="Y51" s="105">
        <f t="shared" si="2"/>
        <v>0</v>
      </c>
      <c r="Z51" s="97">
        <f t="shared" si="3"/>
        <v>0</v>
      </c>
      <c r="AA51" s="97">
        <f t="shared" si="4"/>
        <v>0</v>
      </c>
      <c r="AB51" s="97">
        <f t="shared" si="5"/>
        <v>0</v>
      </c>
      <c r="AC51" s="97">
        <f t="shared" si="6"/>
        <v>0</v>
      </c>
      <c r="AD51" s="106">
        <f t="shared" si="7"/>
        <v>0</v>
      </c>
      <c r="AE51" s="105">
        <f t="shared" si="8"/>
        <v>0</v>
      </c>
      <c r="AF51" s="97">
        <f t="shared" si="9"/>
        <v>0</v>
      </c>
      <c r="AG51" s="97">
        <f t="shared" si="10"/>
        <v>0</v>
      </c>
      <c r="AH51" s="97">
        <f t="shared" si="11"/>
        <v>0</v>
      </c>
      <c r="AI51" s="97">
        <f t="shared" si="12"/>
        <v>0</v>
      </c>
      <c r="AJ51" s="106">
        <f t="shared" si="13"/>
        <v>0</v>
      </c>
      <c r="AK51" s="105">
        <f t="shared" si="14"/>
        <v>0</v>
      </c>
      <c r="AL51" s="97">
        <f t="shared" si="15"/>
        <v>0</v>
      </c>
      <c r="AM51" s="97">
        <f t="shared" si="16"/>
        <v>0</v>
      </c>
      <c r="AN51" s="97">
        <f t="shared" si="17"/>
        <v>0</v>
      </c>
      <c r="AO51" s="97">
        <f t="shared" si="18"/>
        <v>0</v>
      </c>
      <c r="AP51" s="106">
        <f t="shared" si="19"/>
        <v>0</v>
      </c>
    </row>
    <row r="52" spans="2:42" x14ac:dyDescent="0.25">
      <c r="B52" s="175"/>
      <c r="C52" s="176"/>
      <c r="D52" s="177"/>
      <c r="E52" s="178"/>
      <c r="F52" s="151"/>
      <c r="G52" s="176"/>
      <c r="H52" s="177"/>
      <c r="I52" s="179"/>
      <c r="J52" s="93"/>
      <c r="K52" s="94"/>
      <c r="L52" s="94"/>
      <c r="M52" s="114"/>
      <c r="N52" s="112"/>
      <c r="O52" s="94"/>
      <c r="P52" s="94"/>
      <c r="Q52" s="94"/>
      <c r="R52" s="92"/>
      <c r="S52" s="93"/>
      <c r="T52" s="96"/>
      <c r="U52" s="96"/>
      <c r="V52" s="97">
        <f t="shared" si="1"/>
        <v>0</v>
      </c>
      <c r="W52" s="229"/>
      <c r="X52" s="231"/>
      <c r="Y52" s="105">
        <f t="shared" si="2"/>
        <v>0</v>
      </c>
      <c r="Z52" s="97">
        <f t="shared" si="3"/>
        <v>0</v>
      </c>
      <c r="AA52" s="97">
        <f t="shared" si="4"/>
        <v>0</v>
      </c>
      <c r="AB52" s="97">
        <f t="shared" si="5"/>
        <v>0</v>
      </c>
      <c r="AC52" s="97">
        <f t="shared" si="6"/>
        <v>0</v>
      </c>
      <c r="AD52" s="106">
        <f t="shared" si="7"/>
        <v>0</v>
      </c>
      <c r="AE52" s="105">
        <f t="shared" si="8"/>
        <v>0</v>
      </c>
      <c r="AF52" s="97">
        <f t="shared" si="9"/>
        <v>0</v>
      </c>
      <c r="AG52" s="97">
        <f t="shared" si="10"/>
        <v>0</v>
      </c>
      <c r="AH52" s="97">
        <f t="shared" si="11"/>
        <v>0</v>
      </c>
      <c r="AI52" s="97">
        <f t="shared" si="12"/>
        <v>0</v>
      </c>
      <c r="AJ52" s="106">
        <f t="shared" si="13"/>
        <v>0</v>
      </c>
      <c r="AK52" s="105">
        <f t="shared" si="14"/>
        <v>0</v>
      </c>
      <c r="AL52" s="97">
        <f t="shared" si="15"/>
        <v>0</v>
      </c>
      <c r="AM52" s="97">
        <f t="shared" si="16"/>
        <v>0</v>
      </c>
      <c r="AN52" s="97">
        <f t="shared" si="17"/>
        <v>0</v>
      </c>
      <c r="AO52" s="97">
        <f t="shared" si="18"/>
        <v>0</v>
      </c>
      <c r="AP52" s="106">
        <f t="shared" si="19"/>
        <v>0</v>
      </c>
    </row>
    <row r="53" spans="2:42" x14ac:dyDescent="0.25">
      <c r="B53" s="175"/>
      <c r="C53" s="176"/>
      <c r="D53" s="177"/>
      <c r="E53" s="178"/>
      <c r="F53" s="151"/>
      <c r="G53" s="176"/>
      <c r="H53" s="177"/>
      <c r="I53" s="179"/>
      <c r="J53" s="93"/>
      <c r="K53" s="94"/>
      <c r="L53" s="94"/>
      <c r="M53" s="114"/>
      <c r="N53" s="112"/>
      <c r="O53" s="94"/>
      <c r="P53" s="94"/>
      <c r="Q53" s="94"/>
      <c r="R53" s="92"/>
      <c r="S53" s="93"/>
      <c r="T53" s="96"/>
      <c r="U53" s="96"/>
      <c r="V53" s="97">
        <f t="shared" si="1"/>
        <v>0</v>
      </c>
      <c r="W53" s="229"/>
      <c r="X53" s="231"/>
      <c r="Y53" s="105">
        <f t="shared" si="2"/>
        <v>0</v>
      </c>
      <c r="Z53" s="97">
        <f t="shared" si="3"/>
        <v>0</v>
      </c>
      <c r="AA53" s="97">
        <f t="shared" si="4"/>
        <v>0</v>
      </c>
      <c r="AB53" s="97">
        <f t="shared" si="5"/>
        <v>0</v>
      </c>
      <c r="AC53" s="97">
        <f t="shared" si="6"/>
        <v>0</v>
      </c>
      <c r="AD53" s="106">
        <f t="shared" si="7"/>
        <v>0</v>
      </c>
      <c r="AE53" s="105">
        <f t="shared" si="8"/>
        <v>0</v>
      </c>
      <c r="AF53" s="97">
        <f t="shared" si="9"/>
        <v>0</v>
      </c>
      <c r="AG53" s="97">
        <f t="shared" si="10"/>
        <v>0</v>
      </c>
      <c r="AH53" s="97">
        <f t="shared" si="11"/>
        <v>0</v>
      </c>
      <c r="AI53" s="97">
        <f t="shared" si="12"/>
        <v>0</v>
      </c>
      <c r="AJ53" s="106">
        <f t="shared" si="13"/>
        <v>0</v>
      </c>
      <c r="AK53" s="105">
        <f t="shared" si="14"/>
        <v>0</v>
      </c>
      <c r="AL53" s="97">
        <f t="shared" si="15"/>
        <v>0</v>
      </c>
      <c r="AM53" s="97">
        <f t="shared" si="16"/>
        <v>0</v>
      </c>
      <c r="AN53" s="97">
        <f t="shared" si="17"/>
        <v>0</v>
      </c>
      <c r="AO53" s="97">
        <f t="shared" si="18"/>
        <v>0</v>
      </c>
      <c r="AP53" s="106">
        <f t="shared" si="19"/>
        <v>0</v>
      </c>
    </row>
    <row r="54" spans="2:42" x14ac:dyDescent="0.25">
      <c r="B54" s="175"/>
      <c r="C54" s="176"/>
      <c r="D54" s="177"/>
      <c r="E54" s="178"/>
      <c r="F54" s="151"/>
      <c r="G54" s="176"/>
      <c r="H54" s="177"/>
      <c r="I54" s="179"/>
      <c r="J54" s="93"/>
      <c r="K54" s="94"/>
      <c r="L54" s="94"/>
      <c r="M54" s="114"/>
      <c r="N54" s="112"/>
      <c r="O54" s="94"/>
      <c r="P54" s="94"/>
      <c r="Q54" s="94"/>
      <c r="R54" s="92"/>
      <c r="S54" s="93"/>
      <c r="T54" s="96"/>
      <c r="U54" s="96"/>
      <c r="V54" s="97">
        <f t="shared" si="1"/>
        <v>0</v>
      </c>
      <c r="W54" s="229"/>
      <c r="X54" s="231"/>
      <c r="Y54" s="105">
        <f t="shared" si="2"/>
        <v>0</v>
      </c>
      <c r="Z54" s="97">
        <f t="shared" si="3"/>
        <v>0</v>
      </c>
      <c r="AA54" s="97">
        <f t="shared" si="4"/>
        <v>0</v>
      </c>
      <c r="AB54" s="97">
        <f t="shared" si="5"/>
        <v>0</v>
      </c>
      <c r="AC54" s="97">
        <f t="shared" si="6"/>
        <v>0</v>
      </c>
      <c r="AD54" s="106">
        <f t="shared" si="7"/>
        <v>0</v>
      </c>
      <c r="AE54" s="105">
        <f t="shared" si="8"/>
        <v>0</v>
      </c>
      <c r="AF54" s="97">
        <f t="shared" si="9"/>
        <v>0</v>
      </c>
      <c r="AG54" s="97">
        <f t="shared" si="10"/>
        <v>0</v>
      </c>
      <c r="AH54" s="97">
        <f t="shared" si="11"/>
        <v>0</v>
      </c>
      <c r="AI54" s="97">
        <f t="shared" si="12"/>
        <v>0</v>
      </c>
      <c r="AJ54" s="106">
        <f t="shared" si="13"/>
        <v>0</v>
      </c>
      <c r="AK54" s="105">
        <f t="shared" si="14"/>
        <v>0</v>
      </c>
      <c r="AL54" s="97">
        <f t="shared" si="15"/>
        <v>0</v>
      </c>
      <c r="AM54" s="97">
        <f t="shared" si="16"/>
        <v>0</v>
      </c>
      <c r="AN54" s="97">
        <f t="shared" si="17"/>
        <v>0</v>
      </c>
      <c r="AO54" s="97">
        <f t="shared" si="18"/>
        <v>0</v>
      </c>
      <c r="AP54" s="106">
        <f t="shared" si="19"/>
        <v>0</v>
      </c>
    </row>
    <row r="55" spans="2:42" x14ac:dyDescent="0.25">
      <c r="B55" s="180"/>
      <c r="C55" s="176"/>
      <c r="D55" s="177"/>
      <c r="E55" s="178"/>
      <c r="F55" s="181"/>
      <c r="G55" s="176"/>
      <c r="H55" s="177"/>
      <c r="I55" s="179"/>
      <c r="J55" s="93"/>
      <c r="K55" s="94"/>
      <c r="L55" s="94"/>
      <c r="M55" s="114"/>
      <c r="N55" s="112"/>
      <c r="O55" s="94"/>
      <c r="P55" s="94"/>
      <c r="Q55" s="94"/>
      <c r="R55" s="92"/>
      <c r="S55" s="93"/>
      <c r="T55" s="95"/>
      <c r="U55" s="96"/>
      <c r="V55" s="97">
        <f t="shared" si="1"/>
        <v>0</v>
      </c>
      <c r="W55" s="229"/>
      <c r="X55" s="231"/>
      <c r="Y55" s="105">
        <f t="shared" si="2"/>
        <v>0</v>
      </c>
      <c r="Z55" s="97">
        <f t="shared" si="3"/>
        <v>0</v>
      </c>
      <c r="AA55" s="97">
        <f t="shared" si="4"/>
        <v>0</v>
      </c>
      <c r="AB55" s="97">
        <f t="shared" si="5"/>
        <v>0</v>
      </c>
      <c r="AC55" s="97">
        <f t="shared" si="6"/>
        <v>0</v>
      </c>
      <c r="AD55" s="106">
        <f t="shared" si="7"/>
        <v>0</v>
      </c>
      <c r="AE55" s="105">
        <f t="shared" si="8"/>
        <v>0</v>
      </c>
      <c r="AF55" s="97">
        <f t="shared" si="9"/>
        <v>0</v>
      </c>
      <c r="AG55" s="97">
        <f t="shared" si="10"/>
        <v>0</v>
      </c>
      <c r="AH55" s="97">
        <f t="shared" si="11"/>
        <v>0</v>
      </c>
      <c r="AI55" s="97">
        <f t="shared" si="12"/>
        <v>0</v>
      </c>
      <c r="AJ55" s="106">
        <f t="shared" si="13"/>
        <v>0</v>
      </c>
      <c r="AK55" s="105">
        <f t="shared" si="14"/>
        <v>0</v>
      </c>
      <c r="AL55" s="97">
        <f t="shared" si="15"/>
        <v>0</v>
      </c>
      <c r="AM55" s="97">
        <f t="shared" si="16"/>
        <v>0</v>
      </c>
      <c r="AN55" s="97">
        <f t="shared" si="17"/>
        <v>0</v>
      </c>
      <c r="AO55" s="97">
        <f t="shared" si="18"/>
        <v>0</v>
      </c>
      <c r="AP55" s="106">
        <f t="shared" si="19"/>
        <v>0</v>
      </c>
    </row>
    <row r="56" spans="2:42" x14ac:dyDescent="0.25">
      <c r="B56" s="175"/>
      <c r="C56" s="176"/>
      <c r="D56" s="177"/>
      <c r="E56" s="178"/>
      <c r="F56" s="151"/>
      <c r="G56" s="176"/>
      <c r="H56" s="177"/>
      <c r="I56" s="179"/>
      <c r="J56" s="93"/>
      <c r="K56" s="94"/>
      <c r="L56" s="94"/>
      <c r="M56" s="114"/>
      <c r="N56" s="112"/>
      <c r="O56" s="94"/>
      <c r="P56" s="94"/>
      <c r="Q56" s="94"/>
      <c r="R56" s="92"/>
      <c r="S56" s="93"/>
      <c r="T56" s="96"/>
      <c r="U56" s="96"/>
      <c r="V56" s="97">
        <f t="shared" si="1"/>
        <v>0</v>
      </c>
      <c r="W56" s="229"/>
      <c r="X56" s="231"/>
      <c r="Y56" s="105">
        <f t="shared" si="2"/>
        <v>0</v>
      </c>
      <c r="Z56" s="97">
        <f t="shared" si="3"/>
        <v>0</v>
      </c>
      <c r="AA56" s="97">
        <f t="shared" si="4"/>
        <v>0</v>
      </c>
      <c r="AB56" s="97">
        <f t="shared" si="5"/>
        <v>0</v>
      </c>
      <c r="AC56" s="97">
        <f t="shared" si="6"/>
        <v>0</v>
      </c>
      <c r="AD56" s="106">
        <f t="shared" si="7"/>
        <v>0</v>
      </c>
      <c r="AE56" s="105">
        <f t="shared" si="8"/>
        <v>0</v>
      </c>
      <c r="AF56" s="97">
        <f t="shared" si="9"/>
        <v>0</v>
      </c>
      <c r="AG56" s="97">
        <f t="shared" si="10"/>
        <v>0</v>
      </c>
      <c r="AH56" s="97">
        <f t="shared" si="11"/>
        <v>0</v>
      </c>
      <c r="AI56" s="97">
        <f t="shared" si="12"/>
        <v>0</v>
      </c>
      <c r="AJ56" s="106">
        <f t="shared" si="13"/>
        <v>0</v>
      </c>
      <c r="AK56" s="105">
        <f t="shared" si="14"/>
        <v>0</v>
      </c>
      <c r="AL56" s="97">
        <f t="shared" si="15"/>
        <v>0</v>
      </c>
      <c r="AM56" s="97">
        <f t="shared" si="16"/>
        <v>0</v>
      </c>
      <c r="AN56" s="97">
        <f t="shared" si="17"/>
        <v>0</v>
      </c>
      <c r="AO56" s="97">
        <f t="shared" si="18"/>
        <v>0</v>
      </c>
      <c r="AP56" s="106">
        <f t="shared" si="19"/>
        <v>0</v>
      </c>
    </row>
    <row r="57" spans="2:42" x14ac:dyDescent="0.25">
      <c r="B57" s="175"/>
      <c r="C57" s="176"/>
      <c r="D57" s="177"/>
      <c r="E57" s="178"/>
      <c r="F57" s="151"/>
      <c r="G57" s="176"/>
      <c r="H57" s="177"/>
      <c r="I57" s="179"/>
      <c r="J57" s="93"/>
      <c r="K57" s="94"/>
      <c r="L57" s="94"/>
      <c r="M57" s="114"/>
      <c r="N57" s="112"/>
      <c r="O57" s="94"/>
      <c r="P57" s="94"/>
      <c r="Q57" s="94"/>
      <c r="R57" s="92"/>
      <c r="S57" s="93"/>
      <c r="T57" s="96"/>
      <c r="U57" s="96"/>
      <c r="V57" s="97">
        <f t="shared" si="1"/>
        <v>0</v>
      </c>
      <c r="W57" s="229"/>
      <c r="X57" s="231"/>
      <c r="Y57" s="105">
        <f t="shared" si="2"/>
        <v>0</v>
      </c>
      <c r="Z57" s="97">
        <f t="shared" si="3"/>
        <v>0</v>
      </c>
      <c r="AA57" s="97">
        <f t="shared" si="4"/>
        <v>0</v>
      </c>
      <c r="AB57" s="97">
        <f t="shared" si="5"/>
        <v>0</v>
      </c>
      <c r="AC57" s="97">
        <f t="shared" si="6"/>
        <v>0</v>
      </c>
      <c r="AD57" s="106">
        <f t="shared" si="7"/>
        <v>0</v>
      </c>
      <c r="AE57" s="105">
        <f t="shared" si="8"/>
        <v>0</v>
      </c>
      <c r="AF57" s="97">
        <f t="shared" si="9"/>
        <v>0</v>
      </c>
      <c r="AG57" s="97">
        <f t="shared" si="10"/>
        <v>0</v>
      </c>
      <c r="AH57" s="97">
        <f t="shared" si="11"/>
        <v>0</v>
      </c>
      <c r="AI57" s="97">
        <f t="shared" si="12"/>
        <v>0</v>
      </c>
      <c r="AJ57" s="106">
        <f t="shared" si="13"/>
        <v>0</v>
      </c>
      <c r="AK57" s="105">
        <f t="shared" si="14"/>
        <v>0</v>
      </c>
      <c r="AL57" s="97">
        <f t="shared" si="15"/>
        <v>0</v>
      </c>
      <c r="AM57" s="97">
        <f t="shared" si="16"/>
        <v>0</v>
      </c>
      <c r="AN57" s="97">
        <f t="shared" si="17"/>
        <v>0</v>
      </c>
      <c r="AO57" s="97">
        <f t="shared" si="18"/>
        <v>0</v>
      </c>
      <c r="AP57" s="106">
        <f t="shared" si="19"/>
        <v>0</v>
      </c>
    </row>
    <row r="58" spans="2:42" x14ac:dyDescent="0.25">
      <c r="B58" s="175"/>
      <c r="C58" s="176"/>
      <c r="D58" s="177"/>
      <c r="E58" s="178"/>
      <c r="F58" s="151"/>
      <c r="G58" s="176"/>
      <c r="H58" s="177"/>
      <c r="I58" s="179"/>
      <c r="J58" s="93"/>
      <c r="K58" s="94"/>
      <c r="L58" s="94"/>
      <c r="M58" s="114"/>
      <c r="N58" s="112"/>
      <c r="O58" s="94"/>
      <c r="P58" s="94"/>
      <c r="Q58" s="94"/>
      <c r="R58" s="92"/>
      <c r="S58" s="93"/>
      <c r="T58" s="96"/>
      <c r="U58" s="96"/>
      <c r="V58" s="97">
        <f t="shared" si="1"/>
        <v>0</v>
      </c>
      <c r="W58" s="229"/>
      <c r="X58" s="231"/>
      <c r="Y58" s="105">
        <f t="shared" si="2"/>
        <v>0</v>
      </c>
      <c r="Z58" s="97">
        <f t="shared" si="3"/>
        <v>0</v>
      </c>
      <c r="AA58" s="97">
        <f t="shared" si="4"/>
        <v>0</v>
      </c>
      <c r="AB58" s="97">
        <f t="shared" si="5"/>
        <v>0</v>
      </c>
      <c r="AC58" s="97">
        <f t="shared" si="6"/>
        <v>0</v>
      </c>
      <c r="AD58" s="106">
        <f t="shared" si="7"/>
        <v>0</v>
      </c>
      <c r="AE58" s="105">
        <f t="shared" si="8"/>
        <v>0</v>
      </c>
      <c r="AF58" s="97">
        <f t="shared" si="9"/>
        <v>0</v>
      </c>
      <c r="AG58" s="97">
        <f t="shared" si="10"/>
        <v>0</v>
      </c>
      <c r="AH58" s="97">
        <f t="shared" si="11"/>
        <v>0</v>
      </c>
      <c r="AI58" s="97">
        <f t="shared" si="12"/>
        <v>0</v>
      </c>
      <c r="AJ58" s="106">
        <f t="shared" si="13"/>
        <v>0</v>
      </c>
      <c r="AK58" s="105">
        <f t="shared" si="14"/>
        <v>0</v>
      </c>
      <c r="AL58" s="97">
        <f t="shared" si="15"/>
        <v>0</v>
      </c>
      <c r="AM58" s="97">
        <f t="shared" si="16"/>
        <v>0</v>
      </c>
      <c r="AN58" s="97">
        <f t="shared" si="17"/>
        <v>0</v>
      </c>
      <c r="AO58" s="97">
        <f t="shared" si="18"/>
        <v>0</v>
      </c>
      <c r="AP58" s="106">
        <f t="shared" si="19"/>
        <v>0</v>
      </c>
    </row>
    <row r="59" spans="2:42" x14ac:dyDescent="0.25">
      <c r="B59" s="175"/>
      <c r="C59" s="176"/>
      <c r="D59" s="177"/>
      <c r="E59" s="178"/>
      <c r="F59" s="151"/>
      <c r="G59" s="176"/>
      <c r="H59" s="177"/>
      <c r="I59" s="179"/>
      <c r="J59" s="93"/>
      <c r="K59" s="94"/>
      <c r="L59" s="94"/>
      <c r="M59" s="114"/>
      <c r="N59" s="112"/>
      <c r="O59" s="94"/>
      <c r="P59" s="94"/>
      <c r="Q59" s="94"/>
      <c r="R59" s="92"/>
      <c r="S59" s="93"/>
      <c r="T59" s="96"/>
      <c r="U59" s="96"/>
      <c r="V59" s="97">
        <f t="shared" si="1"/>
        <v>0</v>
      </c>
      <c r="W59" s="229"/>
      <c r="X59" s="231"/>
      <c r="Y59" s="105">
        <f t="shared" si="2"/>
        <v>0</v>
      </c>
      <c r="Z59" s="97">
        <f t="shared" si="3"/>
        <v>0</v>
      </c>
      <c r="AA59" s="97">
        <f t="shared" si="4"/>
        <v>0</v>
      </c>
      <c r="AB59" s="97">
        <f t="shared" si="5"/>
        <v>0</v>
      </c>
      <c r="AC59" s="97">
        <f t="shared" si="6"/>
        <v>0</v>
      </c>
      <c r="AD59" s="106">
        <f t="shared" si="7"/>
        <v>0</v>
      </c>
      <c r="AE59" s="105">
        <f t="shared" si="8"/>
        <v>0</v>
      </c>
      <c r="AF59" s="97">
        <f t="shared" si="9"/>
        <v>0</v>
      </c>
      <c r="AG59" s="97">
        <f t="shared" si="10"/>
        <v>0</v>
      </c>
      <c r="AH59" s="97">
        <f t="shared" si="11"/>
        <v>0</v>
      </c>
      <c r="AI59" s="97">
        <f t="shared" si="12"/>
        <v>0</v>
      </c>
      <c r="AJ59" s="106">
        <f t="shared" si="13"/>
        <v>0</v>
      </c>
      <c r="AK59" s="105">
        <f t="shared" si="14"/>
        <v>0</v>
      </c>
      <c r="AL59" s="97">
        <f t="shared" si="15"/>
        <v>0</v>
      </c>
      <c r="AM59" s="97">
        <f t="shared" si="16"/>
        <v>0</v>
      </c>
      <c r="AN59" s="97">
        <f t="shared" si="17"/>
        <v>0</v>
      </c>
      <c r="AO59" s="97">
        <f t="shared" si="18"/>
        <v>0</v>
      </c>
      <c r="AP59" s="106">
        <f t="shared" si="19"/>
        <v>0</v>
      </c>
    </row>
    <row r="60" spans="2:42" x14ac:dyDescent="0.25">
      <c r="B60" s="175"/>
      <c r="C60" s="176"/>
      <c r="D60" s="177"/>
      <c r="E60" s="178"/>
      <c r="F60" s="151"/>
      <c r="G60" s="176"/>
      <c r="H60" s="177"/>
      <c r="I60" s="179"/>
      <c r="J60" s="93"/>
      <c r="K60" s="94"/>
      <c r="L60" s="94"/>
      <c r="M60" s="114"/>
      <c r="N60" s="112"/>
      <c r="O60" s="94"/>
      <c r="P60" s="94"/>
      <c r="Q60" s="94"/>
      <c r="R60" s="92"/>
      <c r="S60" s="93"/>
      <c r="T60" s="96"/>
      <c r="U60" s="96"/>
      <c r="V60" s="97">
        <f t="shared" si="1"/>
        <v>0</v>
      </c>
      <c r="W60" s="229"/>
      <c r="X60" s="231"/>
      <c r="Y60" s="105">
        <f t="shared" si="2"/>
        <v>0</v>
      </c>
      <c r="Z60" s="97">
        <f t="shared" si="3"/>
        <v>0</v>
      </c>
      <c r="AA60" s="97">
        <f t="shared" si="4"/>
        <v>0</v>
      </c>
      <c r="AB60" s="97">
        <f t="shared" si="5"/>
        <v>0</v>
      </c>
      <c r="AC60" s="97">
        <f t="shared" si="6"/>
        <v>0</v>
      </c>
      <c r="AD60" s="106">
        <f t="shared" si="7"/>
        <v>0</v>
      </c>
      <c r="AE60" s="105">
        <f t="shared" si="8"/>
        <v>0</v>
      </c>
      <c r="AF60" s="97">
        <f t="shared" si="9"/>
        <v>0</v>
      </c>
      <c r="AG60" s="97">
        <f t="shared" si="10"/>
        <v>0</v>
      </c>
      <c r="AH60" s="97">
        <f t="shared" si="11"/>
        <v>0</v>
      </c>
      <c r="AI60" s="97">
        <f t="shared" si="12"/>
        <v>0</v>
      </c>
      <c r="AJ60" s="106">
        <f t="shared" si="13"/>
        <v>0</v>
      </c>
      <c r="AK60" s="105">
        <f t="shared" si="14"/>
        <v>0</v>
      </c>
      <c r="AL60" s="97">
        <f t="shared" si="15"/>
        <v>0</v>
      </c>
      <c r="AM60" s="97">
        <f t="shared" si="16"/>
        <v>0</v>
      </c>
      <c r="AN60" s="97">
        <f t="shared" si="17"/>
        <v>0</v>
      </c>
      <c r="AO60" s="97">
        <f t="shared" si="18"/>
        <v>0</v>
      </c>
      <c r="AP60" s="106">
        <f t="shared" si="19"/>
        <v>0</v>
      </c>
    </row>
    <row r="61" spans="2:42" x14ac:dyDescent="0.25">
      <c r="B61" s="180"/>
      <c r="C61" s="176"/>
      <c r="D61" s="177"/>
      <c r="E61" s="178"/>
      <c r="F61" s="181"/>
      <c r="G61" s="176"/>
      <c r="H61" s="177"/>
      <c r="I61" s="179"/>
      <c r="J61" s="93"/>
      <c r="K61" s="94"/>
      <c r="L61" s="94"/>
      <c r="M61" s="114"/>
      <c r="N61" s="112"/>
      <c r="O61" s="94"/>
      <c r="P61" s="94"/>
      <c r="Q61" s="94"/>
      <c r="R61" s="92"/>
      <c r="S61" s="93"/>
      <c r="T61" s="95"/>
      <c r="U61" s="96"/>
      <c r="V61" s="97">
        <f t="shared" si="1"/>
        <v>0</v>
      </c>
      <c r="W61" s="229"/>
      <c r="X61" s="231"/>
      <c r="Y61" s="105">
        <f t="shared" si="2"/>
        <v>0</v>
      </c>
      <c r="Z61" s="97">
        <f t="shared" si="3"/>
        <v>0</v>
      </c>
      <c r="AA61" s="97">
        <f t="shared" si="4"/>
        <v>0</v>
      </c>
      <c r="AB61" s="97">
        <f t="shared" si="5"/>
        <v>0</v>
      </c>
      <c r="AC61" s="97">
        <f t="shared" si="6"/>
        <v>0</v>
      </c>
      <c r="AD61" s="106">
        <f t="shared" si="7"/>
        <v>0</v>
      </c>
      <c r="AE61" s="105">
        <f t="shared" si="8"/>
        <v>0</v>
      </c>
      <c r="AF61" s="97">
        <f t="shared" si="9"/>
        <v>0</v>
      </c>
      <c r="AG61" s="97">
        <f t="shared" si="10"/>
        <v>0</v>
      </c>
      <c r="AH61" s="97">
        <f t="shared" si="11"/>
        <v>0</v>
      </c>
      <c r="AI61" s="97">
        <f t="shared" si="12"/>
        <v>0</v>
      </c>
      <c r="AJ61" s="106">
        <f t="shared" si="13"/>
        <v>0</v>
      </c>
      <c r="AK61" s="105">
        <f t="shared" si="14"/>
        <v>0</v>
      </c>
      <c r="AL61" s="97">
        <f t="shared" si="15"/>
        <v>0</v>
      </c>
      <c r="AM61" s="97">
        <f t="shared" si="16"/>
        <v>0</v>
      </c>
      <c r="AN61" s="97">
        <f t="shared" si="17"/>
        <v>0</v>
      </c>
      <c r="AO61" s="97">
        <f t="shared" si="18"/>
        <v>0</v>
      </c>
      <c r="AP61" s="106">
        <f t="shared" si="19"/>
        <v>0</v>
      </c>
    </row>
    <row r="62" spans="2:42" x14ac:dyDescent="0.25">
      <c r="B62" s="175"/>
      <c r="C62" s="176"/>
      <c r="D62" s="177"/>
      <c r="E62" s="178"/>
      <c r="F62" s="151"/>
      <c r="G62" s="176"/>
      <c r="H62" s="177"/>
      <c r="I62" s="179"/>
      <c r="J62" s="93"/>
      <c r="K62" s="94"/>
      <c r="L62" s="94"/>
      <c r="M62" s="114"/>
      <c r="N62" s="112"/>
      <c r="O62" s="94"/>
      <c r="P62" s="94"/>
      <c r="Q62" s="94"/>
      <c r="R62" s="92"/>
      <c r="S62" s="93"/>
      <c r="T62" s="96"/>
      <c r="U62" s="96"/>
      <c r="V62" s="97">
        <f t="shared" si="1"/>
        <v>0</v>
      </c>
      <c r="W62" s="229"/>
      <c r="X62" s="231"/>
      <c r="Y62" s="105">
        <f t="shared" si="2"/>
        <v>0</v>
      </c>
      <c r="Z62" s="97">
        <f t="shared" si="3"/>
        <v>0</v>
      </c>
      <c r="AA62" s="97">
        <f t="shared" si="4"/>
        <v>0</v>
      </c>
      <c r="AB62" s="97">
        <f t="shared" si="5"/>
        <v>0</v>
      </c>
      <c r="AC62" s="97">
        <f t="shared" si="6"/>
        <v>0</v>
      </c>
      <c r="AD62" s="106">
        <f t="shared" si="7"/>
        <v>0</v>
      </c>
      <c r="AE62" s="105">
        <f t="shared" si="8"/>
        <v>0</v>
      </c>
      <c r="AF62" s="97">
        <f t="shared" si="9"/>
        <v>0</v>
      </c>
      <c r="AG62" s="97">
        <f t="shared" si="10"/>
        <v>0</v>
      </c>
      <c r="AH62" s="97">
        <f t="shared" si="11"/>
        <v>0</v>
      </c>
      <c r="AI62" s="97">
        <f t="shared" si="12"/>
        <v>0</v>
      </c>
      <c r="AJ62" s="106">
        <f t="shared" si="13"/>
        <v>0</v>
      </c>
      <c r="AK62" s="105">
        <f t="shared" si="14"/>
        <v>0</v>
      </c>
      <c r="AL62" s="97">
        <f t="shared" si="15"/>
        <v>0</v>
      </c>
      <c r="AM62" s="97">
        <f t="shared" si="16"/>
        <v>0</v>
      </c>
      <c r="AN62" s="97">
        <f t="shared" si="17"/>
        <v>0</v>
      </c>
      <c r="AO62" s="97">
        <f t="shared" si="18"/>
        <v>0</v>
      </c>
      <c r="AP62" s="106">
        <f t="shared" si="19"/>
        <v>0</v>
      </c>
    </row>
    <row r="63" spans="2:42" x14ac:dyDescent="0.25">
      <c r="B63" s="175"/>
      <c r="C63" s="176"/>
      <c r="D63" s="177"/>
      <c r="E63" s="178"/>
      <c r="F63" s="151"/>
      <c r="G63" s="176"/>
      <c r="H63" s="177"/>
      <c r="I63" s="179"/>
      <c r="J63" s="93"/>
      <c r="K63" s="94"/>
      <c r="L63" s="94"/>
      <c r="M63" s="114"/>
      <c r="N63" s="112"/>
      <c r="O63" s="94"/>
      <c r="P63" s="94"/>
      <c r="Q63" s="94"/>
      <c r="R63" s="92"/>
      <c r="S63" s="93"/>
      <c r="T63" s="96"/>
      <c r="U63" s="96"/>
      <c r="V63" s="97">
        <f t="shared" si="1"/>
        <v>0</v>
      </c>
      <c r="W63" s="229"/>
      <c r="X63" s="231"/>
      <c r="Y63" s="105">
        <f t="shared" si="2"/>
        <v>0</v>
      </c>
      <c r="Z63" s="97">
        <f t="shared" si="3"/>
        <v>0</v>
      </c>
      <c r="AA63" s="97">
        <f t="shared" si="4"/>
        <v>0</v>
      </c>
      <c r="AB63" s="97">
        <f t="shared" si="5"/>
        <v>0</v>
      </c>
      <c r="AC63" s="97">
        <f t="shared" si="6"/>
        <v>0</v>
      </c>
      <c r="AD63" s="106">
        <f t="shared" si="7"/>
        <v>0</v>
      </c>
      <c r="AE63" s="105">
        <f t="shared" si="8"/>
        <v>0</v>
      </c>
      <c r="AF63" s="97">
        <f t="shared" si="9"/>
        <v>0</v>
      </c>
      <c r="AG63" s="97">
        <f t="shared" si="10"/>
        <v>0</v>
      </c>
      <c r="AH63" s="97">
        <f t="shared" si="11"/>
        <v>0</v>
      </c>
      <c r="AI63" s="97">
        <f t="shared" si="12"/>
        <v>0</v>
      </c>
      <c r="AJ63" s="106">
        <f t="shared" si="13"/>
        <v>0</v>
      </c>
      <c r="AK63" s="105">
        <f t="shared" si="14"/>
        <v>0</v>
      </c>
      <c r="AL63" s="97">
        <f t="shared" si="15"/>
        <v>0</v>
      </c>
      <c r="AM63" s="97">
        <f t="shared" si="16"/>
        <v>0</v>
      </c>
      <c r="AN63" s="97">
        <f t="shared" si="17"/>
        <v>0</v>
      </c>
      <c r="AO63" s="97">
        <f t="shared" si="18"/>
        <v>0</v>
      </c>
      <c r="AP63" s="106">
        <f t="shared" si="19"/>
        <v>0</v>
      </c>
    </row>
    <row r="64" spans="2:42" x14ac:dyDescent="0.25">
      <c r="B64" s="175"/>
      <c r="C64" s="176"/>
      <c r="D64" s="177"/>
      <c r="E64" s="178"/>
      <c r="F64" s="151"/>
      <c r="G64" s="176"/>
      <c r="H64" s="177"/>
      <c r="I64" s="179"/>
      <c r="J64" s="93"/>
      <c r="K64" s="94"/>
      <c r="L64" s="94"/>
      <c r="M64" s="114"/>
      <c r="N64" s="112"/>
      <c r="O64" s="94"/>
      <c r="P64" s="94"/>
      <c r="Q64" s="94"/>
      <c r="R64" s="92"/>
      <c r="S64" s="93"/>
      <c r="T64" s="96"/>
      <c r="U64" s="96"/>
      <c r="V64" s="97">
        <f t="shared" si="1"/>
        <v>0</v>
      </c>
      <c r="W64" s="229"/>
      <c r="X64" s="231"/>
      <c r="Y64" s="105">
        <f t="shared" si="2"/>
        <v>0</v>
      </c>
      <c r="Z64" s="97">
        <f t="shared" si="3"/>
        <v>0</v>
      </c>
      <c r="AA64" s="97">
        <f t="shared" si="4"/>
        <v>0</v>
      </c>
      <c r="AB64" s="97">
        <f t="shared" si="5"/>
        <v>0</v>
      </c>
      <c r="AC64" s="97">
        <f t="shared" si="6"/>
        <v>0</v>
      </c>
      <c r="AD64" s="106">
        <f t="shared" si="7"/>
        <v>0</v>
      </c>
      <c r="AE64" s="105">
        <f t="shared" si="8"/>
        <v>0</v>
      </c>
      <c r="AF64" s="97">
        <f t="shared" si="9"/>
        <v>0</v>
      </c>
      <c r="AG64" s="97">
        <f t="shared" si="10"/>
        <v>0</v>
      </c>
      <c r="AH64" s="97">
        <f t="shared" si="11"/>
        <v>0</v>
      </c>
      <c r="AI64" s="97">
        <f t="shared" si="12"/>
        <v>0</v>
      </c>
      <c r="AJ64" s="106">
        <f t="shared" si="13"/>
        <v>0</v>
      </c>
      <c r="AK64" s="105">
        <f t="shared" si="14"/>
        <v>0</v>
      </c>
      <c r="AL64" s="97">
        <f t="shared" si="15"/>
        <v>0</v>
      </c>
      <c r="AM64" s="97">
        <f t="shared" si="16"/>
        <v>0</v>
      </c>
      <c r="AN64" s="97">
        <f t="shared" si="17"/>
        <v>0</v>
      </c>
      <c r="AO64" s="97">
        <f t="shared" si="18"/>
        <v>0</v>
      </c>
      <c r="AP64" s="106">
        <f t="shared" si="19"/>
        <v>0</v>
      </c>
    </row>
    <row r="65" spans="2:42" x14ac:dyDescent="0.25">
      <c r="B65" s="175"/>
      <c r="C65" s="176"/>
      <c r="D65" s="177"/>
      <c r="E65" s="178"/>
      <c r="F65" s="151"/>
      <c r="G65" s="176"/>
      <c r="H65" s="177"/>
      <c r="I65" s="179"/>
      <c r="J65" s="93"/>
      <c r="K65" s="94"/>
      <c r="L65" s="94"/>
      <c r="M65" s="114"/>
      <c r="N65" s="112"/>
      <c r="O65" s="94"/>
      <c r="P65" s="94"/>
      <c r="Q65" s="94"/>
      <c r="R65" s="92"/>
      <c r="S65" s="93"/>
      <c r="T65" s="96"/>
      <c r="U65" s="96"/>
      <c r="V65" s="97">
        <f t="shared" si="1"/>
        <v>0</v>
      </c>
      <c r="W65" s="229"/>
      <c r="X65" s="231"/>
      <c r="Y65" s="105">
        <f t="shared" si="2"/>
        <v>0</v>
      </c>
      <c r="Z65" s="97">
        <f t="shared" si="3"/>
        <v>0</v>
      </c>
      <c r="AA65" s="97">
        <f t="shared" si="4"/>
        <v>0</v>
      </c>
      <c r="AB65" s="97">
        <f t="shared" si="5"/>
        <v>0</v>
      </c>
      <c r="AC65" s="97">
        <f t="shared" si="6"/>
        <v>0</v>
      </c>
      <c r="AD65" s="106">
        <f t="shared" si="7"/>
        <v>0</v>
      </c>
      <c r="AE65" s="105">
        <f t="shared" si="8"/>
        <v>0</v>
      </c>
      <c r="AF65" s="97">
        <f t="shared" si="9"/>
        <v>0</v>
      </c>
      <c r="AG65" s="97">
        <f t="shared" si="10"/>
        <v>0</v>
      </c>
      <c r="AH65" s="97">
        <f t="shared" si="11"/>
        <v>0</v>
      </c>
      <c r="AI65" s="97">
        <f t="shared" si="12"/>
        <v>0</v>
      </c>
      <c r="AJ65" s="106">
        <f t="shared" si="13"/>
        <v>0</v>
      </c>
      <c r="AK65" s="105">
        <f t="shared" si="14"/>
        <v>0</v>
      </c>
      <c r="AL65" s="97">
        <f t="shared" si="15"/>
        <v>0</v>
      </c>
      <c r="AM65" s="97">
        <f t="shared" si="16"/>
        <v>0</v>
      </c>
      <c r="AN65" s="97">
        <f t="shared" si="17"/>
        <v>0</v>
      </c>
      <c r="AO65" s="97">
        <f t="shared" si="18"/>
        <v>0</v>
      </c>
      <c r="AP65" s="106">
        <f t="shared" si="19"/>
        <v>0</v>
      </c>
    </row>
    <row r="66" spans="2:42" x14ac:dyDescent="0.25">
      <c r="B66" s="175"/>
      <c r="C66" s="176"/>
      <c r="D66" s="177"/>
      <c r="E66" s="178"/>
      <c r="F66" s="151"/>
      <c r="G66" s="176"/>
      <c r="H66" s="177"/>
      <c r="I66" s="179"/>
      <c r="J66" s="93"/>
      <c r="K66" s="94"/>
      <c r="L66" s="94"/>
      <c r="M66" s="114"/>
      <c r="N66" s="112"/>
      <c r="O66" s="94"/>
      <c r="P66" s="94"/>
      <c r="Q66" s="94"/>
      <c r="R66" s="92"/>
      <c r="S66" s="93"/>
      <c r="T66" s="96"/>
      <c r="U66" s="96"/>
      <c r="V66" s="97">
        <f t="shared" si="1"/>
        <v>0</v>
      </c>
      <c r="W66" s="229"/>
      <c r="X66" s="231"/>
      <c r="Y66" s="105">
        <f t="shared" si="2"/>
        <v>0</v>
      </c>
      <c r="Z66" s="97">
        <f t="shared" si="3"/>
        <v>0</v>
      </c>
      <c r="AA66" s="97">
        <f t="shared" si="4"/>
        <v>0</v>
      </c>
      <c r="AB66" s="97">
        <f t="shared" si="5"/>
        <v>0</v>
      </c>
      <c r="AC66" s="97">
        <f t="shared" si="6"/>
        <v>0</v>
      </c>
      <c r="AD66" s="106">
        <f t="shared" si="7"/>
        <v>0</v>
      </c>
      <c r="AE66" s="105">
        <f t="shared" si="8"/>
        <v>0</v>
      </c>
      <c r="AF66" s="97">
        <f t="shared" si="9"/>
        <v>0</v>
      </c>
      <c r="AG66" s="97">
        <f t="shared" si="10"/>
        <v>0</v>
      </c>
      <c r="AH66" s="97">
        <f t="shared" si="11"/>
        <v>0</v>
      </c>
      <c r="AI66" s="97">
        <f t="shared" si="12"/>
        <v>0</v>
      </c>
      <c r="AJ66" s="106">
        <f t="shared" si="13"/>
        <v>0</v>
      </c>
      <c r="AK66" s="105">
        <f t="shared" si="14"/>
        <v>0</v>
      </c>
      <c r="AL66" s="97">
        <f t="shared" si="15"/>
        <v>0</v>
      </c>
      <c r="AM66" s="97">
        <f t="shared" si="16"/>
        <v>0</v>
      </c>
      <c r="AN66" s="97">
        <f t="shared" si="17"/>
        <v>0</v>
      </c>
      <c r="AO66" s="97">
        <f t="shared" si="18"/>
        <v>0</v>
      </c>
      <c r="AP66" s="106">
        <f t="shared" si="19"/>
        <v>0</v>
      </c>
    </row>
    <row r="67" spans="2:42" x14ac:dyDescent="0.25">
      <c r="B67" s="175"/>
      <c r="C67" s="176"/>
      <c r="D67" s="177"/>
      <c r="E67" s="178"/>
      <c r="F67" s="151"/>
      <c r="G67" s="176"/>
      <c r="H67" s="177"/>
      <c r="I67" s="179"/>
      <c r="J67" s="93"/>
      <c r="K67" s="94"/>
      <c r="L67" s="94"/>
      <c r="M67" s="114"/>
      <c r="N67" s="112"/>
      <c r="O67" s="94"/>
      <c r="P67" s="94"/>
      <c r="Q67" s="94"/>
      <c r="R67" s="92"/>
      <c r="S67" s="93"/>
      <c r="T67" s="96"/>
      <c r="U67" s="96"/>
      <c r="V67" s="97">
        <f t="shared" si="1"/>
        <v>0</v>
      </c>
      <c r="W67" s="229"/>
      <c r="X67" s="231"/>
      <c r="Y67" s="105">
        <f t="shared" si="2"/>
        <v>0</v>
      </c>
      <c r="Z67" s="97">
        <f t="shared" si="3"/>
        <v>0</v>
      </c>
      <c r="AA67" s="97">
        <f t="shared" si="4"/>
        <v>0</v>
      </c>
      <c r="AB67" s="97">
        <f t="shared" si="5"/>
        <v>0</v>
      </c>
      <c r="AC67" s="97">
        <f t="shared" si="6"/>
        <v>0</v>
      </c>
      <c r="AD67" s="106">
        <f t="shared" si="7"/>
        <v>0</v>
      </c>
      <c r="AE67" s="105">
        <f t="shared" si="8"/>
        <v>0</v>
      </c>
      <c r="AF67" s="97">
        <f t="shared" si="9"/>
        <v>0</v>
      </c>
      <c r="AG67" s="97">
        <f t="shared" si="10"/>
        <v>0</v>
      </c>
      <c r="AH67" s="97">
        <f t="shared" si="11"/>
        <v>0</v>
      </c>
      <c r="AI67" s="97">
        <f t="shared" si="12"/>
        <v>0</v>
      </c>
      <c r="AJ67" s="106">
        <f t="shared" si="13"/>
        <v>0</v>
      </c>
      <c r="AK67" s="105">
        <f t="shared" si="14"/>
        <v>0</v>
      </c>
      <c r="AL67" s="97">
        <f t="shared" si="15"/>
        <v>0</v>
      </c>
      <c r="AM67" s="97">
        <f t="shared" si="16"/>
        <v>0</v>
      </c>
      <c r="AN67" s="97">
        <f t="shared" si="17"/>
        <v>0</v>
      </c>
      <c r="AO67" s="97">
        <f t="shared" si="18"/>
        <v>0</v>
      </c>
      <c r="AP67" s="106">
        <f t="shared" si="19"/>
        <v>0</v>
      </c>
    </row>
    <row r="68" spans="2:42" x14ac:dyDescent="0.25">
      <c r="B68" s="175"/>
      <c r="C68" s="176"/>
      <c r="D68" s="177"/>
      <c r="E68" s="178"/>
      <c r="F68" s="151"/>
      <c r="G68" s="176"/>
      <c r="H68" s="177"/>
      <c r="I68" s="179"/>
      <c r="J68" s="93"/>
      <c r="K68" s="94"/>
      <c r="L68" s="94"/>
      <c r="M68" s="114"/>
      <c r="N68" s="112"/>
      <c r="O68" s="94"/>
      <c r="P68" s="94"/>
      <c r="Q68" s="94"/>
      <c r="R68" s="92"/>
      <c r="S68" s="93"/>
      <c r="T68" s="96"/>
      <c r="U68" s="96"/>
      <c r="V68" s="97">
        <f t="shared" si="1"/>
        <v>0</v>
      </c>
      <c r="W68" s="229"/>
      <c r="X68" s="231"/>
      <c r="Y68" s="105">
        <f t="shared" si="2"/>
        <v>0</v>
      </c>
      <c r="Z68" s="97">
        <f t="shared" si="3"/>
        <v>0</v>
      </c>
      <c r="AA68" s="97">
        <f t="shared" si="4"/>
        <v>0</v>
      </c>
      <c r="AB68" s="97">
        <f t="shared" si="5"/>
        <v>0</v>
      </c>
      <c r="AC68" s="97">
        <f t="shared" si="6"/>
        <v>0</v>
      </c>
      <c r="AD68" s="106">
        <f t="shared" si="7"/>
        <v>0</v>
      </c>
      <c r="AE68" s="105">
        <f t="shared" si="8"/>
        <v>0</v>
      </c>
      <c r="AF68" s="97">
        <f t="shared" si="9"/>
        <v>0</v>
      </c>
      <c r="AG68" s="97">
        <f t="shared" si="10"/>
        <v>0</v>
      </c>
      <c r="AH68" s="97">
        <f t="shared" si="11"/>
        <v>0</v>
      </c>
      <c r="AI68" s="97">
        <f t="shared" si="12"/>
        <v>0</v>
      </c>
      <c r="AJ68" s="106">
        <f t="shared" si="13"/>
        <v>0</v>
      </c>
      <c r="AK68" s="105">
        <f t="shared" si="14"/>
        <v>0</v>
      </c>
      <c r="AL68" s="97">
        <f t="shared" si="15"/>
        <v>0</v>
      </c>
      <c r="AM68" s="97">
        <f t="shared" si="16"/>
        <v>0</v>
      </c>
      <c r="AN68" s="97">
        <f t="shared" si="17"/>
        <v>0</v>
      </c>
      <c r="AO68" s="97">
        <f t="shared" si="18"/>
        <v>0</v>
      </c>
      <c r="AP68" s="106">
        <f t="shared" si="19"/>
        <v>0</v>
      </c>
    </row>
    <row r="69" spans="2:42" x14ac:dyDescent="0.25">
      <c r="B69" s="175"/>
      <c r="C69" s="176"/>
      <c r="D69" s="177"/>
      <c r="E69" s="178"/>
      <c r="F69" s="151"/>
      <c r="G69" s="176"/>
      <c r="H69" s="177"/>
      <c r="I69" s="179"/>
      <c r="J69" s="93"/>
      <c r="K69" s="94"/>
      <c r="L69" s="94"/>
      <c r="M69" s="114"/>
      <c r="N69" s="112"/>
      <c r="O69" s="94"/>
      <c r="P69" s="94"/>
      <c r="Q69" s="94"/>
      <c r="R69" s="92"/>
      <c r="S69" s="93"/>
      <c r="T69" s="96"/>
      <c r="U69" s="96"/>
      <c r="V69" s="97">
        <f t="shared" si="1"/>
        <v>0</v>
      </c>
      <c r="W69" s="229"/>
      <c r="X69" s="231"/>
      <c r="Y69" s="105">
        <f t="shared" si="2"/>
        <v>0</v>
      </c>
      <c r="Z69" s="97">
        <f t="shared" si="3"/>
        <v>0</v>
      </c>
      <c r="AA69" s="97">
        <f t="shared" si="4"/>
        <v>0</v>
      </c>
      <c r="AB69" s="97">
        <f t="shared" si="5"/>
        <v>0</v>
      </c>
      <c r="AC69" s="97">
        <f t="shared" si="6"/>
        <v>0</v>
      </c>
      <c r="AD69" s="106">
        <f t="shared" si="7"/>
        <v>0</v>
      </c>
      <c r="AE69" s="105">
        <f t="shared" si="8"/>
        <v>0</v>
      </c>
      <c r="AF69" s="97">
        <f t="shared" si="9"/>
        <v>0</v>
      </c>
      <c r="AG69" s="97">
        <f t="shared" si="10"/>
        <v>0</v>
      </c>
      <c r="AH69" s="97">
        <f t="shared" si="11"/>
        <v>0</v>
      </c>
      <c r="AI69" s="97">
        <f t="shared" si="12"/>
        <v>0</v>
      </c>
      <c r="AJ69" s="106">
        <f t="shared" si="13"/>
        <v>0</v>
      </c>
      <c r="AK69" s="105">
        <f t="shared" si="14"/>
        <v>0</v>
      </c>
      <c r="AL69" s="97">
        <f t="shared" si="15"/>
        <v>0</v>
      </c>
      <c r="AM69" s="97">
        <f t="shared" si="16"/>
        <v>0</v>
      </c>
      <c r="AN69" s="97">
        <f t="shared" si="17"/>
        <v>0</v>
      </c>
      <c r="AO69" s="97">
        <f t="shared" si="18"/>
        <v>0</v>
      </c>
      <c r="AP69" s="106">
        <f t="shared" si="19"/>
        <v>0</v>
      </c>
    </row>
    <row r="70" spans="2:42" x14ac:dyDescent="0.25">
      <c r="B70" s="175"/>
      <c r="C70" s="176"/>
      <c r="D70" s="177"/>
      <c r="E70" s="178"/>
      <c r="F70" s="151"/>
      <c r="G70" s="176"/>
      <c r="H70" s="177"/>
      <c r="I70" s="179"/>
      <c r="J70" s="93"/>
      <c r="K70" s="94"/>
      <c r="L70" s="94"/>
      <c r="M70" s="114"/>
      <c r="N70" s="112"/>
      <c r="O70" s="94"/>
      <c r="P70" s="94"/>
      <c r="Q70" s="94"/>
      <c r="R70" s="92"/>
      <c r="S70" s="93"/>
      <c r="T70" s="96"/>
      <c r="U70" s="96"/>
      <c r="V70" s="97">
        <f t="shared" si="1"/>
        <v>0</v>
      </c>
      <c r="W70" s="229"/>
      <c r="X70" s="231"/>
      <c r="Y70" s="105">
        <f t="shared" si="2"/>
        <v>0</v>
      </c>
      <c r="Z70" s="97">
        <f t="shared" si="3"/>
        <v>0</v>
      </c>
      <c r="AA70" s="97">
        <f t="shared" si="4"/>
        <v>0</v>
      </c>
      <c r="AB70" s="97">
        <f t="shared" si="5"/>
        <v>0</v>
      </c>
      <c r="AC70" s="97">
        <f t="shared" si="6"/>
        <v>0</v>
      </c>
      <c r="AD70" s="106">
        <f t="shared" si="7"/>
        <v>0</v>
      </c>
      <c r="AE70" s="105">
        <f t="shared" si="8"/>
        <v>0</v>
      </c>
      <c r="AF70" s="97">
        <f t="shared" si="9"/>
        <v>0</v>
      </c>
      <c r="AG70" s="97">
        <f t="shared" si="10"/>
        <v>0</v>
      </c>
      <c r="AH70" s="97">
        <f t="shared" si="11"/>
        <v>0</v>
      </c>
      <c r="AI70" s="97">
        <f t="shared" si="12"/>
        <v>0</v>
      </c>
      <c r="AJ70" s="106">
        <f t="shared" si="13"/>
        <v>0</v>
      </c>
      <c r="AK70" s="105">
        <f t="shared" si="14"/>
        <v>0</v>
      </c>
      <c r="AL70" s="97">
        <f t="shared" si="15"/>
        <v>0</v>
      </c>
      <c r="AM70" s="97">
        <f t="shared" si="16"/>
        <v>0</v>
      </c>
      <c r="AN70" s="97">
        <f t="shared" si="17"/>
        <v>0</v>
      </c>
      <c r="AO70" s="97">
        <f t="shared" si="18"/>
        <v>0</v>
      </c>
      <c r="AP70" s="106">
        <f t="shared" si="19"/>
        <v>0</v>
      </c>
    </row>
    <row r="71" spans="2:42" x14ac:dyDescent="0.25">
      <c r="B71" s="180"/>
      <c r="C71" s="176"/>
      <c r="D71" s="177"/>
      <c r="E71" s="178"/>
      <c r="F71" s="181"/>
      <c r="G71" s="176"/>
      <c r="H71" s="177"/>
      <c r="I71" s="179"/>
      <c r="J71" s="93"/>
      <c r="K71" s="94"/>
      <c r="L71" s="94"/>
      <c r="M71" s="114"/>
      <c r="N71" s="112"/>
      <c r="O71" s="94"/>
      <c r="P71" s="94"/>
      <c r="Q71" s="94"/>
      <c r="R71" s="92"/>
      <c r="S71" s="93"/>
      <c r="T71" s="95"/>
      <c r="U71" s="96"/>
      <c r="V71" s="97">
        <f t="shared" si="1"/>
        <v>0</v>
      </c>
      <c r="W71" s="229"/>
      <c r="X71" s="231"/>
      <c r="Y71" s="105">
        <f t="shared" si="2"/>
        <v>0</v>
      </c>
      <c r="Z71" s="97">
        <f t="shared" si="3"/>
        <v>0</v>
      </c>
      <c r="AA71" s="97">
        <f t="shared" si="4"/>
        <v>0</v>
      </c>
      <c r="AB71" s="97">
        <f t="shared" si="5"/>
        <v>0</v>
      </c>
      <c r="AC71" s="97">
        <f t="shared" si="6"/>
        <v>0</v>
      </c>
      <c r="AD71" s="106">
        <f t="shared" si="7"/>
        <v>0</v>
      </c>
      <c r="AE71" s="105">
        <f t="shared" si="8"/>
        <v>0</v>
      </c>
      <c r="AF71" s="97">
        <f t="shared" si="9"/>
        <v>0</v>
      </c>
      <c r="AG71" s="97">
        <f t="shared" si="10"/>
        <v>0</v>
      </c>
      <c r="AH71" s="97">
        <f t="shared" si="11"/>
        <v>0</v>
      </c>
      <c r="AI71" s="97">
        <f t="shared" si="12"/>
        <v>0</v>
      </c>
      <c r="AJ71" s="106">
        <f t="shared" si="13"/>
        <v>0</v>
      </c>
      <c r="AK71" s="105">
        <f t="shared" si="14"/>
        <v>0</v>
      </c>
      <c r="AL71" s="97">
        <f t="shared" si="15"/>
        <v>0</v>
      </c>
      <c r="AM71" s="97">
        <f t="shared" si="16"/>
        <v>0</v>
      </c>
      <c r="AN71" s="97">
        <f t="shared" si="17"/>
        <v>0</v>
      </c>
      <c r="AO71" s="97">
        <f t="shared" si="18"/>
        <v>0</v>
      </c>
      <c r="AP71" s="106">
        <f t="shared" si="19"/>
        <v>0</v>
      </c>
    </row>
    <row r="72" spans="2:42" x14ac:dyDescent="0.25">
      <c r="B72" s="175"/>
      <c r="C72" s="176"/>
      <c r="D72" s="177"/>
      <c r="E72" s="178"/>
      <c r="F72" s="151"/>
      <c r="G72" s="176"/>
      <c r="H72" s="177"/>
      <c r="I72" s="179"/>
      <c r="J72" s="93"/>
      <c r="K72" s="94"/>
      <c r="L72" s="94"/>
      <c r="M72" s="114"/>
      <c r="N72" s="112"/>
      <c r="O72" s="94"/>
      <c r="P72" s="94"/>
      <c r="Q72" s="94"/>
      <c r="R72" s="92"/>
      <c r="S72" s="93"/>
      <c r="T72" s="96"/>
      <c r="U72" s="96"/>
      <c r="V72" s="97">
        <f t="shared" si="1"/>
        <v>0</v>
      </c>
      <c r="W72" s="229"/>
      <c r="X72" s="231"/>
      <c r="Y72" s="105">
        <f t="shared" si="2"/>
        <v>0</v>
      </c>
      <c r="Z72" s="97">
        <f t="shared" si="3"/>
        <v>0</v>
      </c>
      <c r="AA72" s="97">
        <f t="shared" si="4"/>
        <v>0</v>
      </c>
      <c r="AB72" s="97">
        <f t="shared" si="5"/>
        <v>0</v>
      </c>
      <c r="AC72" s="97">
        <f t="shared" si="6"/>
        <v>0</v>
      </c>
      <c r="AD72" s="106">
        <f t="shared" si="7"/>
        <v>0</v>
      </c>
      <c r="AE72" s="105">
        <f t="shared" si="8"/>
        <v>0</v>
      </c>
      <c r="AF72" s="97">
        <f t="shared" si="9"/>
        <v>0</v>
      </c>
      <c r="AG72" s="97">
        <f t="shared" si="10"/>
        <v>0</v>
      </c>
      <c r="AH72" s="97">
        <f t="shared" si="11"/>
        <v>0</v>
      </c>
      <c r="AI72" s="97">
        <f t="shared" si="12"/>
        <v>0</v>
      </c>
      <c r="AJ72" s="106">
        <f t="shared" si="13"/>
        <v>0</v>
      </c>
      <c r="AK72" s="105">
        <f t="shared" si="14"/>
        <v>0</v>
      </c>
      <c r="AL72" s="97">
        <f t="shared" si="15"/>
        <v>0</v>
      </c>
      <c r="AM72" s="97">
        <f t="shared" si="16"/>
        <v>0</v>
      </c>
      <c r="AN72" s="97">
        <f t="shared" si="17"/>
        <v>0</v>
      </c>
      <c r="AO72" s="97">
        <f t="shared" si="18"/>
        <v>0</v>
      </c>
      <c r="AP72" s="106">
        <f t="shared" si="19"/>
        <v>0</v>
      </c>
    </row>
    <row r="73" spans="2:42" x14ac:dyDescent="0.25">
      <c r="B73" s="175"/>
      <c r="C73" s="176"/>
      <c r="D73" s="177"/>
      <c r="E73" s="178"/>
      <c r="F73" s="151"/>
      <c r="G73" s="176"/>
      <c r="H73" s="177"/>
      <c r="I73" s="179"/>
      <c r="J73" s="93"/>
      <c r="K73" s="94"/>
      <c r="L73" s="94"/>
      <c r="M73" s="114"/>
      <c r="N73" s="112"/>
      <c r="O73" s="94"/>
      <c r="P73" s="94"/>
      <c r="Q73" s="94"/>
      <c r="R73" s="92"/>
      <c r="S73" s="93"/>
      <c r="T73" s="96"/>
      <c r="U73" s="96"/>
      <c r="V73" s="97">
        <f t="shared" si="1"/>
        <v>0</v>
      </c>
      <c r="W73" s="229"/>
      <c r="X73" s="231"/>
      <c r="Y73" s="105">
        <f t="shared" si="2"/>
        <v>0</v>
      </c>
      <c r="Z73" s="97">
        <f t="shared" si="3"/>
        <v>0</v>
      </c>
      <c r="AA73" s="97">
        <f t="shared" si="4"/>
        <v>0</v>
      </c>
      <c r="AB73" s="97">
        <f t="shared" si="5"/>
        <v>0</v>
      </c>
      <c r="AC73" s="97">
        <f t="shared" si="6"/>
        <v>0</v>
      </c>
      <c r="AD73" s="106">
        <f t="shared" si="7"/>
        <v>0</v>
      </c>
      <c r="AE73" s="105">
        <f t="shared" si="8"/>
        <v>0</v>
      </c>
      <c r="AF73" s="97">
        <f t="shared" si="9"/>
        <v>0</v>
      </c>
      <c r="AG73" s="97">
        <f t="shared" si="10"/>
        <v>0</v>
      </c>
      <c r="AH73" s="97">
        <f t="shared" si="11"/>
        <v>0</v>
      </c>
      <c r="AI73" s="97">
        <f t="shared" si="12"/>
        <v>0</v>
      </c>
      <c r="AJ73" s="106">
        <f t="shared" si="13"/>
        <v>0</v>
      </c>
      <c r="AK73" s="105">
        <f t="shared" si="14"/>
        <v>0</v>
      </c>
      <c r="AL73" s="97">
        <f t="shared" si="15"/>
        <v>0</v>
      </c>
      <c r="AM73" s="97">
        <f t="shared" si="16"/>
        <v>0</v>
      </c>
      <c r="AN73" s="97">
        <f t="shared" si="17"/>
        <v>0</v>
      </c>
      <c r="AO73" s="97">
        <f t="shared" si="18"/>
        <v>0</v>
      </c>
      <c r="AP73" s="106">
        <f t="shared" si="19"/>
        <v>0</v>
      </c>
    </row>
    <row r="74" spans="2:42" x14ac:dyDescent="0.25">
      <c r="B74" s="175"/>
      <c r="C74" s="176"/>
      <c r="D74" s="177"/>
      <c r="E74" s="178"/>
      <c r="F74" s="151"/>
      <c r="G74" s="176"/>
      <c r="H74" s="177"/>
      <c r="I74" s="179"/>
      <c r="J74" s="93"/>
      <c r="K74" s="94"/>
      <c r="L74" s="94"/>
      <c r="M74" s="114"/>
      <c r="N74" s="112"/>
      <c r="O74" s="94"/>
      <c r="P74" s="94"/>
      <c r="Q74" s="94"/>
      <c r="R74" s="92"/>
      <c r="S74" s="93"/>
      <c r="T74" s="96"/>
      <c r="U74" s="96"/>
      <c r="V74" s="97">
        <f t="shared" si="1"/>
        <v>0</v>
      </c>
      <c r="W74" s="229"/>
      <c r="X74" s="231"/>
      <c r="Y74" s="105">
        <f t="shared" si="2"/>
        <v>0</v>
      </c>
      <c r="Z74" s="97">
        <f t="shared" si="3"/>
        <v>0</v>
      </c>
      <c r="AA74" s="97">
        <f t="shared" si="4"/>
        <v>0</v>
      </c>
      <c r="AB74" s="97">
        <f t="shared" si="5"/>
        <v>0</v>
      </c>
      <c r="AC74" s="97">
        <f t="shared" si="6"/>
        <v>0</v>
      </c>
      <c r="AD74" s="106">
        <f t="shared" si="7"/>
        <v>0</v>
      </c>
      <c r="AE74" s="105">
        <f t="shared" si="8"/>
        <v>0</v>
      </c>
      <c r="AF74" s="97">
        <f t="shared" si="9"/>
        <v>0</v>
      </c>
      <c r="AG74" s="97">
        <f t="shared" si="10"/>
        <v>0</v>
      </c>
      <c r="AH74" s="97">
        <f t="shared" si="11"/>
        <v>0</v>
      </c>
      <c r="AI74" s="97">
        <f t="shared" si="12"/>
        <v>0</v>
      </c>
      <c r="AJ74" s="106">
        <f t="shared" si="13"/>
        <v>0</v>
      </c>
      <c r="AK74" s="105">
        <f t="shared" si="14"/>
        <v>0</v>
      </c>
      <c r="AL74" s="97">
        <f t="shared" si="15"/>
        <v>0</v>
      </c>
      <c r="AM74" s="97">
        <f t="shared" si="16"/>
        <v>0</v>
      </c>
      <c r="AN74" s="97">
        <f t="shared" si="17"/>
        <v>0</v>
      </c>
      <c r="AO74" s="97">
        <f t="shared" si="18"/>
        <v>0</v>
      </c>
      <c r="AP74" s="106">
        <f t="shared" si="19"/>
        <v>0</v>
      </c>
    </row>
    <row r="75" spans="2:42" x14ac:dyDescent="0.25">
      <c r="B75" s="175"/>
      <c r="C75" s="176"/>
      <c r="D75" s="177"/>
      <c r="E75" s="178"/>
      <c r="F75" s="151"/>
      <c r="G75" s="176"/>
      <c r="H75" s="177"/>
      <c r="I75" s="179"/>
      <c r="J75" s="93"/>
      <c r="K75" s="94"/>
      <c r="L75" s="94"/>
      <c r="M75" s="114"/>
      <c r="N75" s="112"/>
      <c r="O75" s="94"/>
      <c r="P75" s="94"/>
      <c r="Q75" s="94"/>
      <c r="R75" s="92"/>
      <c r="S75" s="93"/>
      <c r="T75" s="96"/>
      <c r="U75" s="96"/>
      <c r="V75" s="97">
        <f t="shared" si="1"/>
        <v>0</v>
      </c>
      <c r="W75" s="229"/>
      <c r="X75" s="231"/>
      <c r="Y75" s="105">
        <f t="shared" si="2"/>
        <v>0</v>
      </c>
      <c r="Z75" s="97">
        <f t="shared" si="3"/>
        <v>0</v>
      </c>
      <c r="AA75" s="97">
        <f t="shared" si="4"/>
        <v>0</v>
      </c>
      <c r="AB75" s="97">
        <f t="shared" si="5"/>
        <v>0</v>
      </c>
      <c r="AC75" s="97">
        <f t="shared" si="6"/>
        <v>0</v>
      </c>
      <c r="AD75" s="106">
        <f t="shared" si="7"/>
        <v>0</v>
      </c>
      <c r="AE75" s="105">
        <f t="shared" si="8"/>
        <v>0</v>
      </c>
      <c r="AF75" s="97">
        <f t="shared" si="9"/>
        <v>0</v>
      </c>
      <c r="AG75" s="97">
        <f t="shared" si="10"/>
        <v>0</v>
      </c>
      <c r="AH75" s="97">
        <f t="shared" si="11"/>
        <v>0</v>
      </c>
      <c r="AI75" s="97">
        <f t="shared" si="12"/>
        <v>0</v>
      </c>
      <c r="AJ75" s="106">
        <f t="shared" si="13"/>
        <v>0</v>
      </c>
      <c r="AK75" s="105">
        <f t="shared" si="14"/>
        <v>0</v>
      </c>
      <c r="AL75" s="97">
        <f t="shared" si="15"/>
        <v>0</v>
      </c>
      <c r="AM75" s="97">
        <f t="shared" si="16"/>
        <v>0</v>
      </c>
      <c r="AN75" s="97">
        <f t="shared" si="17"/>
        <v>0</v>
      </c>
      <c r="AO75" s="97">
        <f t="shared" si="18"/>
        <v>0</v>
      </c>
      <c r="AP75" s="106">
        <f t="shared" si="19"/>
        <v>0</v>
      </c>
    </row>
    <row r="76" spans="2:42" x14ac:dyDescent="0.25">
      <c r="B76" s="175"/>
      <c r="C76" s="176"/>
      <c r="D76" s="177"/>
      <c r="E76" s="178"/>
      <c r="F76" s="151"/>
      <c r="G76" s="176"/>
      <c r="H76" s="177"/>
      <c r="I76" s="179"/>
      <c r="J76" s="93"/>
      <c r="K76" s="94"/>
      <c r="L76" s="94"/>
      <c r="M76" s="114"/>
      <c r="N76" s="112"/>
      <c r="O76" s="94"/>
      <c r="P76" s="94"/>
      <c r="Q76" s="94"/>
      <c r="R76" s="92"/>
      <c r="S76" s="93"/>
      <c r="T76" s="96"/>
      <c r="U76" s="96"/>
      <c r="V76" s="97">
        <f t="shared" si="1"/>
        <v>0</v>
      </c>
      <c r="W76" s="229"/>
      <c r="X76" s="231"/>
      <c r="Y76" s="105">
        <f t="shared" si="2"/>
        <v>0</v>
      </c>
      <c r="Z76" s="97">
        <f t="shared" si="3"/>
        <v>0</v>
      </c>
      <c r="AA76" s="97">
        <f t="shared" si="4"/>
        <v>0</v>
      </c>
      <c r="AB76" s="97">
        <f t="shared" si="5"/>
        <v>0</v>
      </c>
      <c r="AC76" s="97">
        <f t="shared" si="6"/>
        <v>0</v>
      </c>
      <c r="AD76" s="106">
        <f t="shared" si="7"/>
        <v>0</v>
      </c>
      <c r="AE76" s="105">
        <f t="shared" si="8"/>
        <v>0</v>
      </c>
      <c r="AF76" s="97">
        <f t="shared" si="9"/>
        <v>0</v>
      </c>
      <c r="AG76" s="97">
        <f t="shared" si="10"/>
        <v>0</v>
      </c>
      <c r="AH76" s="97">
        <f t="shared" si="11"/>
        <v>0</v>
      </c>
      <c r="AI76" s="97">
        <f t="shared" si="12"/>
        <v>0</v>
      </c>
      <c r="AJ76" s="106">
        <f t="shared" si="13"/>
        <v>0</v>
      </c>
      <c r="AK76" s="105">
        <f t="shared" si="14"/>
        <v>0</v>
      </c>
      <c r="AL76" s="97">
        <f t="shared" si="15"/>
        <v>0</v>
      </c>
      <c r="AM76" s="97">
        <f t="shared" si="16"/>
        <v>0</v>
      </c>
      <c r="AN76" s="97">
        <f t="shared" si="17"/>
        <v>0</v>
      </c>
      <c r="AO76" s="97">
        <f t="shared" si="18"/>
        <v>0</v>
      </c>
      <c r="AP76" s="106">
        <f t="shared" si="19"/>
        <v>0</v>
      </c>
    </row>
    <row r="77" spans="2:42" x14ac:dyDescent="0.25">
      <c r="B77" s="175"/>
      <c r="C77" s="176"/>
      <c r="D77" s="177"/>
      <c r="E77" s="178"/>
      <c r="F77" s="151"/>
      <c r="G77" s="176"/>
      <c r="H77" s="177"/>
      <c r="I77" s="179"/>
      <c r="J77" s="93"/>
      <c r="K77" s="94"/>
      <c r="L77" s="94"/>
      <c r="M77" s="114"/>
      <c r="N77" s="112"/>
      <c r="O77" s="94"/>
      <c r="P77" s="94"/>
      <c r="Q77" s="94"/>
      <c r="R77" s="92"/>
      <c r="S77" s="93"/>
      <c r="T77" s="96"/>
      <c r="U77" s="96"/>
      <c r="V77" s="97">
        <f t="shared" si="1"/>
        <v>0</v>
      </c>
      <c r="W77" s="229"/>
      <c r="X77" s="231"/>
      <c r="Y77" s="105">
        <f t="shared" si="2"/>
        <v>0</v>
      </c>
      <c r="Z77" s="97">
        <f t="shared" si="3"/>
        <v>0</v>
      </c>
      <c r="AA77" s="97">
        <f t="shared" si="4"/>
        <v>0</v>
      </c>
      <c r="AB77" s="97">
        <f t="shared" si="5"/>
        <v>0</v>
      </c>
      <c r="AC77" s="97">
        <f t="shared" si="6"/>
        <v>0</v>
      </c>
      <c r="AD77" s="106">
        <f t="shared" si="7"/>
        <v>0</v>
      </c>
      <c r="AE77" s="105">
        <f t="shared" si="8"/>
        <v>0</v>
      </c>
      <c r="AF77" s="97">
        <f t="shared" si="9"/>
        <v>0</v>
      </c>
      <c r="AG77" s="97">
        <f t="shared" si="10"/>
        <v>0</v>
      </c>
      <c r="AH77" s="97">
        <f t="shared" si="11"/>
        <v>0</v>
      </c>
      <c r="AI77" s="97">
        <f t="shared" si="12"/>
        <v>0</v>
      </c>
      <c r="AJ77" s="106">
        <f t="shared" si="13"/>
        <v>0</v>
      </c>
      <c r="AK77" s="105">
        <f t="shared" si="14"/>
        <v>0</v>
      </c>
      <c r="AL77" s="97">
        <f t="shared" si="15"/>
        <v>0</v>
      </c>
      <c r="AM77" s="97">
        <f t="shared" si="16"/>
        <v>0</v>
      </c>
      <c r="AN77" s="97">
        <f t="shared" si="17"/>
        <v>0</v>
      </c>
      <c r="AO77" s="97">
        <f t="shared" si="18"/>
        <v>0</v>
      </c>
      <c r="AP77" s="106">
        <f t="shared" si="19"/>
        <v>0</v>
      </c>
    </row>
    <row r="78" spans="2:42" x14ac:dyDescent="0.25">
      <c r="B78" s="175"/>
      <c r="C78" s="176"/>
      <c r="D78" s="177"/>
      <c r="E78" s="178"/>
      <c r="F78" s="151"/>
      <c r="G78" s="176"/>
      <c r="H78" s="177"/>
      <c r="I78" s="179"/>
      <c r="J78" s="93"/>
      <c r="K78" s="94"/>
      <c r="L78" s="94"/>
      <c r="M78" s="114"/>
      <c r="N78" s="112"/>
      <c r="O78" s="94"/>
      <c r="P78" s="94"/>
      <c r="Q78" s="94"/>
      <c r="R78" s="92"/>
      <c r="S78" s="93"/>
      <c r="T78" s="96"/>
      <c r="U78" s="96"/>
      <c r="V78" s="97">
        <f t="shared" si="1"/>
        <v>0</v>
      </c>
      <c r="W78" s="229"/>
      <c r="X78" s="231"/>
      <c r="Y78" s="105">
        <f t="shared" si="2"/>
        <v>0</v>
      </c>
      <c r="Z78" s="97">
        <f t="shared" si="3"/>
        <v>0</v>
      </c>
      <c r="AA78" s="97">
        <f t="shared" si="4"/>
        <v>0</v>
      </c>
      <c r="AB78" s="97">
        <f t="shared" si="5"/>
        <v>0</v>
      </c>
      <c r="AC78" s="97">
        <f t="shared" si="6"/>
        <v>0</v>
      </c>
      <c r="AD78" s="106">
        <f t="shared" si="7"/>
        <v>0</v>
      </c>
      <c r="AE78" s="105">
        <f t="shared" si="8"/>
        <v>0</v>
      </c>
      <c r="AF78" s="97">
        <f t="shared" si="9"/>
        <v>0</v>
      </c>
      <c r="AG78" s="97">
        <f t="shared" si="10"/>
        <v>0</v>
      </c>
      <c r="AH78" s="97">
        <f t="shared" si="11"/>
        <v>0</v>
      </c>
      <c r="AI78" s="97">
        <f t="shared" si="12"/>
        <v>0</v>
      </c>
      <c r="AJ78" s="106">
        <f t="shared" si="13"/>
        <v>0</v>
      </c>
      <c r="AK78" s="105">
        <f t="shared" si="14"/>
        <v>0</v>
      </c>
      <c r="AL78" s="97">
        <f t="shared" si="15"/>
        <v>0</v>
      </c>
      <c r="AM78" s="97">
        <f t="shared" si="16"/>
        <v>0</v>
      </c>
      <c r="AN78" s="97">
        <f t="shared" si="17"/>
        <v>0</v>
      </c>
      <c r="AO78" s="97">
        <f t="shared" si="18"/>
        <v>0</v>
      </c>
      <c r="AP78" s="106">
        <f t="shared" si="19"/>
        <v>0</v>
      </c>
    </row>
    <row r="79" spans="2:42" x14ac:dyDescent="0.25">
      <c r="B79" s="175"/>
      <c r="C79" s="176"/>
      <c r="D79" s="177"/>
      <c r="E79" s="178"/>
      <c r="F79" s="151"/>
      <c r="G79" s="176"/>
      <c r="H79" s="177"/>
      <c r="I79" s="179"/>
      <c r="J79" s="93"/>
      <c r="K79" s="94"/>
      <c r="L79" s="94"/>
      <c r="M79" s="114"/>
      <c r="N79" s="112"/>
      <c r="O79" s="94"/>
      <c r="P79" s="94"/>
      <c r="Q79" s="94"/>
      <c r="R79" s="92"/>
      <c r="S79" s="93"/>
      <c r="T79" s="96"/>
      <c r="U79" s="96"/>
      <c r="V79" s="97">
        <f t="shared" si="1"/>
        <v>0</v>
      </c>
      <c r="W79" s="229"/>
      <c r="X79" s="231"/>
      <c r="Y79" s="105">
        <f t="shared" si="2"/>
        <v>0</v>
      </c>
      <c r="Z79" s="97">
        <f t="shared" si="3"/>
        <v>0</v>
      </c>
      <c r="AA79" s="97">
        <f t="shared" si="4"/>
        <v>0</v>
      </c>
      <c r="AB79" s="97">
        <f t="shared" si="5"/>
        <v>0</v>
      </c>
      <c r="AC79" s="97">
        <f t="shared" si="6"/>
        <v>0</v>
      </c>
      <c r="AD79" s="106">
        <f t="shared" si="7"/>
        <v>0</v>
      </c>
      <c r="AE79" s="105">
        <f t="shared" si="8"/>
        <v>0</v>
      </c>
      <c r="AF79" s="97">
        <f t="shared" si="9"/>
        <v>0</v>
      </c>
      <c r="AG79" s="97">
        <f t="shared" si="10"/>
        <v>0</v>
      </c>
      <c r="AH79" s="97">
        <f t="shared" si="11"/>
        <v>0</v>
      </c>
      <c r="AI79" s="97">
        <f t="shared" si="12"/>
        <v>0</v>
      </c>
      <c r="AJ79" s="106">
        <f t="shared" si="13"/>
        <v>0</v>
      </c>
      <c r="AK79" s="105">
        <f t="shared" si="14"/>
        <v>0</v>
      </c>
      <c r="AL79" s="97">
        <f t="shared" si="15"/>
        <v>0</v>
      </c>
      <c r="AM79" s="97">
        <f t="shared" si="16"/>
        <v>0</v>
      </c>
      <c r="AN79" s="97">
        <f t="shared" si="17"/>
        <v>0</v>
      </c>
      <c r="AO79" s="97">
        <f t="shared" si="18"/>
        <v>0</v>
      </c>
      <c r="AP79" s="106">
        <f t="shared" si="19"/>
        <v>0</v>
      </c>
    </row>
    <row r="80" spans="2:42" x14ac:dyDescent="0.25">
      <c r="B80" s="175"/>
      <c r="C80" s="176"/>
      <c r="D80" s="177"/>
      <c r="E80" s="178"/>
      <c r="F80" s="151"/>
      <c r="G80" s="176"/>
      <c r="H80" s="177"/>
      <c r="I80" s="179"/>
      <c r="J80" s="93"/>
      <c r="K80" s="94"/>
      <c r="L80" s="94"/>
      <c r="M80" s="114"/>
      <c r="N80" s="112"/>
      <c r="O80" s="94"/>
      <c r="P80" s="94"/>
      <c r="Q80" s="94"/>
      <c r="R80" s="92"/>
      <c r="S80" s="93"/>
      <c r="T80" s="96"/>
      <c r="U80" s="96"/>
      <c r="V80" s="97">
        <f t="shared" si="1"/>
        <v>0</v>
      </c>
      <c r="W80" s="229"/>
      <c r="X80" s="231"/>
      <c r="Y80" s="105">
        <f t="shared" si="2"/>
        <v>0</v>
      </c>
      <c r="Z80" s="97">
        <f t="shared" si="3"/>
        <v>0</v>
      </c>
      <c r="AA80" s="97">
        <f t="shared" si="4"/>
        <v>0</v>
      </c>
      <c r="AB80" s="97">
        <f t="shared" si="5"/>
        <v>0</v>
      </c>
      <c r="AC80" s="97">
        <f t="shared" si="6"/>
        <v>0</v>
      </c>
      <c r="AD80" s="106">
        <f t="shared" si="7"/>
        <v>0</v>
      </c>
      <c r="AE80" s="105">
        <f t="shared" si="8"/>
        <v>0</v>
      </c>
      <c r="AF80" s="97">
        <f t="shared" si="9"/>
        <v>0</v>
      </c>
      <c r="AG80" s="97">
        <f t="shared" si="10"/>
        <v>0</v>
      </c>
      <c r="AH80" s="97">
        <f t="shared" si="11"/>
        <v>0</v>
      </c>
      <c r="AI80" s="97">
        <f t="shared" si="12"/>
        <v>0</v>
      </c>
      <c r="AJ80" s="106">
        <f t="shared" si="13"/>
        <v>0</v>
      </c>
      <c r="AK80" s="105">
        <f t="shared" si="14"/>
        <v>0</v>
      </c>
      <c r="AL80" s="97">
        <f t="shared" si="15"/>
        <v>0</v>
      </c>
      <c r="AM80" s="97">
        <f t="shared" si="16"/>
        <v>0</v>
      </c>
      <c r="AN80" s="97">
        <f t="shared" si="17"/>
        <v>0</v>
      </c>
      <c r="AO80" s="97">
        <f t="shared" si="18"/>
        <v>0</v>
      </c>
      <c r="AP80" s="106">
        <f t="shared" si="19"/>
        <v>0</v>
      </c>
    </row>
    <row r="81" spans="2:42" x14ac:dyDescent="0.25">
      <c r="B81" s="175"/>
      <c r="C81" s="176"/>
      <c r="D81" s="177"/>
      <c r="E81" s="178"/>
      <c r="F81" s="151"/>
      <c r="G81" s="176"/>
      <c r="H81" s="177"/>
      <c r="I81" s="179"/>
      <c r="J81" s="93"/>
      <c r="K81" s="94"/>
      <c r="L81" s="94"/>
      <c r="M81" s="114"/>
      <c r="N81" s="112"/>
      <c r="O81" s="94"/>
      <c r="P81" s="94"/>
      <c r="Q81" s="94"/>
      <c r="R81" s="92"/>
      <c r="S81" s="93"/>
      <c r="T81" s="96"/>
      <c r="U81" s="96"/>
      <c r="V81" s="97">
        <f t="shared" si="1"/>
        <v>0</v>
      </c>
      <c r="W81" s="229"/>
      <c r="X81" s="231"/>
      <c r="Y81" s="105">
        <f t="shared" si="2"/>
        <v>0</v>
      </c>
      <c r="Z81" s="97">
        <f t="shared" si="3"/>
        <v>0</v>
      </c>
      <c r="AA81" s="97">
        <f t="shared" si="4"/>
        <v>0</v>
      </c>
      <c r="AB81" s="97">
        <f t="shared" si="5"/>
        <v>0</v>
      </c>
      <c r="AC81" s="97">
        <f t="shared" si="6"/>
        <v>0</v>
      </c>
      <c r="AD81" s="106">
        <f t="shared" si="7"/>
        <v>0</v>
      </c>
      <c r="AE81" s="105">
        <f t="shared" si="8"/>
        <v>0</v>
      </c>
      <c r="AF81" s="97">
        <f t="shared" si="9"/>
        <v>0</v>
      </c>
      <c r="AG81" s="97">
        <f t="shared" si="10"/>
        <v>0</v>
      </c>
      <c r="AH81" s="97">
        <f t="shared" si="11"/>
        <v>0</v>
      </c>
      <c r="AI81" s="97">
        <f t="shared" si="12"/>
        <v>0</v>
      </c>
      <c r="AJ81" s="106">
        <f t="shared" si="13"/>
        <v>0</v>
      </c>
      <c r="AK81" s="105">
        <f t="shared" si="14"/>
        <v>0</v>
      </c>
      <c r="AL81" s="97">
        <f t="shared" si="15"/>
        <v>0</v>
      </c>
      <c r="AM81" s="97">
        <f t="shared" si="16"/>
        <v>0</v>
      </c>
      <c r="AN81" s="97">
        <f t="shared" si="17"/>
        <v>0</v>
      </c>
      <c r="AO81" s="97">
        <f t="shared" si="18"/>
        <v>0</v>
      </c>
      <c r="AP81" s="106">
        <f t="shared" si="19"/>
        <v>0</v>
      </c>
    </row>
    <row r="82" spans="2:42" x14ac:dyDescent="0.25">
      <c r="B82" s="180"/>
      <c r="C82" s="176"/>
      <c r="D82" s="177"/>
      <c r="E82" s="178"/>
      <c r="F82" s="181"/>
      <c r="G82" s="176"/>
      <c r="H82" s="177"/>
      <c r="I82" s="179"/>
      <c r="J82" s="93"/>
      <c r="K82" s="94"/>
      <c r="L82" s="94"/>
      <c r="M82" s="114"/>
      <c r="N82" s="112"/>
      <c r="O82" s="94"/>
      <c r="P82" s="94"/>
      <c r="Q82" s="94"/>
      <c r="R82" s="92"/>
      <c r="S82" s="93"/>
      <c r="T82" s="95"/>
      <c r="U82" s="96"/>
      <c r="V82" s="97">
        <f t="shared" si="1"/>
        <v>0</v>
      </c>
      <c r="W82" s="229"/>
      <c r="X82" s="231"/>
      <c r="Y82" s="105">
        <f t="shared" si="2"/>
        <v>0</v>
      </c>
      <c r="Z82" s="97">
        <f t="shared" si="3"/>
        <v>0</v>
      </c>
      <c r="AA82" s="97">
        <f t="shared" si="4"/>
        <v>0</v>
      </c>
      <c r="AB82" s="97">
        <f t="shared" si="5"/>
        <v>0</v>
      </c>
      <c r="AC82" s="97">
        <f t="shared" si="6"/>
        <v>0</v>
      </c>
      <c r="AD82" s="106">
        <f t="shared" si="7"/>
        <v>0</v>
      </c>
      <c r="AE82" s="105">
        <f t="shared" si="8"/>
        <v>0</v>
      </c>
      <c r="AF82" s="97">
        <f t="shared" si="9"/>
        <v>0</v>
      </c>
      <c r="AG82" s="97">
        <f t="shared" si="10"/>
        <v>0</v>
      </c>
      <c r="AH82" s="97">
        <f t="shared" si="11"/>
        <v>0</v>
      </c>
      <c r="AI82" s="97">
        <f t="shared" si="12"/>
        <v>0</v>
      </c>
      <c r="AJ82" s="106">
        <f t="shared" si="13"/>
        <v>0</v>
      </c>
      <c r="AK82" s="105">
        <f t="shared" si="14"/>
        <v>0</v>
      </c>
      <c r="AL82" s="97">
        <f t="shared" si="15"/>
        <v>0</v>
      </c>
      <c r="AM82" s="97">
        <f t="shared" si="16"/>
        <v>0</v>
      </c>
      <c r="AN82" s="97">
        <f t="shared" si="17"/>
        <v>0</v>
      </c>
      <c r="AO82" s="97">
        <f t="shared" si="18"/>
        <v>0</v>
      </c>
      <c r="AP82" s="106">
        <f t="shared" si="19"/>
        <v>0</v>
      </c>
    </row>
    <row r="83" spans="2:42" x14ac:dyDescent="0.25">
      <c r="B83" s="175"/>
      <c r="C83" s="176"/>
      <c r="D83" s="177"/>
      <c r="E83" s="178"/>
      <c r="F83" s="151"/>
      <c r="G83" s="176"/>
      <c r="H83" s="177"/>
      <c r="I83" s="179"/>
      <c r="J83" s="93"/>
      <c r="K83" s="94"/>
      <c r="L83" s="94"/>
      <c r="M83" s="114"/>
      <c r="N83" s="112"/>
      <c r="O83" s="94"/>
      <c r="P83" s="94"/>
      <c r="Q83" s="94"/>
      <c r="R83" s="92"/>
      <c r="S83" s="93"/>
      <c r="T83" s="96"/>
      <c r="U83" s="96"/>
      <c r="V83" s="97">
        <f t="shared" si="1"/>
        <v>0</v>
      </c>
      <c r="W83" s="229"/>
      <c r="X83" s="231"/>
      <c r="Y83" s="105">
        <f t="shared" si="2"/>
        <v>0</v>
      </c>
      <c r="Z83" s="97">
        <f t="shared" si="3"/>
        <v>0</v>
      </c>
      <c r="AA83" s="97">
        <f t="shared" si="4"/>
        <v>0</v>
      </c>
      <c r="AB83" s="97">
        <f t="shared" si="5"/>
        <v>0</v>
      </c>
      <c r="AC83" s="97">
        <f t="shared" si="6"/>
        <v>0</v>
      </c>
      <c r="AD83" s="106">
        <f t="shared" si="7"/>
        <v>0</v>
      </c>
      <c r="AE83" s="105">
        <f t="shared" si="8"/>
        <v>0</v>
      </c>
      <c r="AF83" s="97">
        <f t="shared" si="9"/>
        <v>0</v>
      </c>
      <c r="AG83" s="97">
        <f t="shared" si="10"/>
        <v>0</v>
      </c>
      <c r="AH83" s="97">
        <f t="shared" si="11"/>
        <v>0</v>
      </c>
      <c r="AI83" s="97">
        <f t="shared" si="12"/>
        <v>0</v>
      </c>
      <c r="AJ83" s="106">
        <f t="shared" si="13"/>
        <v>0</v>
      </c>
      <c r="AK83" s="105">
        <f t="shared" si="14"/>
        <v>0</v>
      </c>
      <c r="AL83" s="97">
        <f t="shared" si="15"/>
        <v>0</v>
      </c>
      <c r="AM83" s="97">
        <f t="shared" si="16"/>
        <v>0</v>
      </c>
      <c r="AN83" s="97">
        <f t="shared" si="17"/>
        <v>0</v>
      </c>
      <c r="AO83" s="97">
        <f t="shared" si="18"/>
        <v>0</v>
      </c>
      <c r="AP83" s="106">
        <f t="shared" si="19"/>
        <v>0</v>
      </c>
    </row>
    <row r="84" spans="2:42" x14ac:dyDescent="0.25">
      <c r="B84" s="175"/>
      <c r="C84" s="176"/>
      <c r="D84" s="177"/>
      <c r="E84" s="178"/>
      <c r="F84" s="151"/>
      <c r="G84" s="176"/>
      <c r="H84" s="177"/>
      <c r="I84" s="179"/>
      <c r="J84" s="93"/>
      <c r="K84" s="94"/>
      <c r="L84" s="94"/>
      <c r="M84" s="114"/>
      <c r="N84" s="112"/>
      <c r="O84" s="94"/>
      <c r="P84" s="94"/>
      <c r="Q84" s="94"/>
      <c r="R84" s="92"/>
      <c r="S84" s="93"/>
      <c r="T84" s="96"/>
      <c r="U84" s="96"/>
      <c r="V84" s="97">
        <f t="shared" ref="V84:V98" si="20">T84+U84</f>
        <v>0</v>
      </c>
      <c r="W84" s="229"/>
      <c r="X84" s="231"/>
      <c r="Y84" s="105">
        <f t="shared" ref="Y84:Y98" si="21">IF($J84&lt;1,0,(($J84+$K84)*$C$11)+$L84+$S84+$V84)</f>
        <v>0</v>
      </c>
      <c r="Z84" s="97">
        <f t="shared" ref="Z84:Z98" si="22">IF($N84&lt;1,0,($N84*$C$11)+$S84+$V84)</f>
        <v>0</v>
      </c>
      <c r="AA84" s="97">
        <f t="shared" ref="AA84:AA98" si="23">IF($O84&lt;1,0,($O84*$C$11)+$S84+$V84)</f>
        <v>0</v>
      </c>
      <c r="AB84" s="97">
        <f t="shared" ref="AB84:AB98" si="24">IF($P84&lt;1,0,($P84*$C$11)+$S84+$V84)</f>
        <v>0</v>
      </c>
      <c r="AC84" s="97">
        <f t="shared" ref="AC84:AC98" si="25">IF($Q84&lt;1,0,($Q84*$C$11)+$S84+$V84)</f>
        <v>0</v>
      </c>
      <c r="AD84" s="106">
        <f t="shared" ref="AD84:AD98" si="26">IF($R84&lt;1,0,($R84*$C$11)+$S84+$V84)</f>
        <v>0</v>
      </c>
      <c r="AE84" s="105">
        <f t="shared" ref="AE84:AE98" si="27">IF($J84&lt;1,0,(($J84+$K84)*$C$11)+$L84+$S84+$T84)</f>
        <v>0</v>
      </c>
      <c r="AF84" s="97">
        <f t="shared" ref="AF84:AF98" si="28">IF($N84&lt;1,0,($N84*$C$11)+$S84+$T84)</f>
        <v>0</v>
      </c>
      <c r="AG84" s="97">
        <f t="shared" ref="AG84:AG98" si="29">IF($O84&lt;1,0,($O84*$C$11)+$S84+$T84)</f>
        <v>0</v>
      </c>
      <c r="AH84" s="97">
        <f t="shared" ref="AH84:AH98" si="30">IF($P84&lt;1,0,($P84*$C$11)+$S84+$T84)</f>
        <v>0</v>
      </c>
      <c r="AI84" s="97">
        <f t="shared" ref="AI84:AI98" si="31">IF($Q84&lt;1,0,($Q84*$C$11)+$S84+$T84)</f>
        <v>0</v>
      </c>
      <c r="AJ84" s="106">
        <f t="shared" ref="AJ84:AJ98" si="32">IF($R84&lt;1,0,($R84*$C$11)+$S84+$T84)</f>
        <v>0</v>
      </c>
      <c r="AK84" s="105">
        <f t="shared" ref="AK84:AK98" si="33">Y84-AE84</f>
        <v>0</v>
      </c>
      <c r="AL84" s="97">
        <f t="shared" ref="AL84:AL98" si="34">Z84-AF84</f>
        <v>0</v>
      </c>
      <c r="AM84" s="97">
        <f t="shared" ref="AM84:AM98" si="35">AA84-AG84</f>
        <v>0</v>
      </c>
      <c r="AN84" s="97">
        <f t="shared" ref="AN84:AN98" si="36">AB84-AH84</f>
        <v>0</v>
      </c>
      <c r="AO84" s="97">
        <f t="shared" ref="AO84:AO98" si="37">AC84-AI84</f>
        <v>0</v>
      </c>
      <c r="AP84" s="106">
        <f t="shared" ref="AP84:AP98" si="38">AD84-AJ84</f>
        <v>0</v>
      </c>
    </row>
    <row r="85" spans="2:42" x14ac:dyDescent="0.25">
      <c r="B85" s="175"/>
      <c r="C85" s="176"/>
      <c r="D85" s="177"/>
      <c r="E85" s="178"/>
      <c r="F85" s="151"/>
      <c r="G85" s="176"/>
      <c r="H85" s="177"/>
      <c r="I85" s="179"/>
      <c r="J85" s="93"/>
      <c r="K85" s="94"/>
      <c r="L85" s="94"/>
      <c r="M85" s="114"/>
      <c r="N85" s="112"/>
      <c r="O85" s="94"/>
      <c r="P85" s="94"/>
      <c r="Q85" s="94"/>
      <c r="R85" s="92"/>
      <c r="S85" s="93"/>
      <c r="T85" s="96"/>
      <c r="U85" s="96"/>
      <c r="V85" s="97">
        <f t="shared" si="20"/>
        <v>0</v>
      </c>
      <c r="W85" s="229"/>
      <c r="X85" s="231"/>
      <c r="Y85" s="105">
        <f t="shared" si="21"/>
        <v>0</v>
      </c>
      <c r="Z85" s="97">
        <f t="shared" si="22"/>
        <v>0</v>
      </c>
      <c r="AA85" s="97">
        <f t="shared" si="23"/>
        <v>0</v>
      </c>
      <c r="AB85" s="97">
        <f t="shared" si="24"/>
        <v>0</v>
      </c>
      <c r="AC85" s="97">
        <f t="shared" si="25"/>
        <v>0</v>
      </c>
      <c r="AD85" s="106">
        <f t="shared" si="26"/>
        <v>0</v>
      </c>
      <c r="AE85" s="105">
        <f t="shared" si="27"/>
        <v>0</v>
      </c>
      <c r="AF85" s="97">
        <f t="shared" si="28"/>
        <v>0</v>
      </c>
      <c r="AG85" s="97">
        <f t="shared" si="29"/>
        <v>0</v>
      </c>
      <c r="AH85" s="97">
        <f t="shared" si="30"/>
        <v>0</v>
      </c>
      <c r="AI85" s="97">
        <f t="shared" si="31"/>
        <v>0</v>
      </c>
      <c r="AJ85" s="106">
        <f t="shared" si="32"/>
        <v>0</v>
      </c>
      <c r="AK85" s="105">
        <f t="shared" si="33"/>
        <v>0</v>
      </c>
      <c r="AL85" s="97">
        <f t="shared" si="34"/>
        <v>0</v>
      </c>
      <c r="AM85" s="97">
        <f t="shared" si="35"/>
        <v>0</v>
      </c>
      <c r="AN85" s="97">
        <f t="shared" si="36"/>
        <v>0</v>
      </c>
      <c r="AO85" s="97">
        <f t="shared" si="37"/>
        <v>0</v>
      </c>
      <c r="AP85" s="106">
        <f t="shared" si="38"/>
        <v>0</v>
      </c>
    </row>
    <row r="86" spans="2:42" x14ac:dyDescent="0.25">
      <c r="B86" s="175"/>
      <c r="C86" s="176"/>
      <c r="D86" s="177"/>
      <c r="E86" s="178"/>
      <c r="F86" s="151"/>
      <c r="G86" s="176"/>
      <c r="H86" s="177"/>
      <c r="I86" s="179"/>
      <c r="J86" s="93"/>
      <c r="K86" s="94"/>
      <c r="L86" s="94"/>
      <c r="M86" s="114"/>
      <c r="N86" s="112"/>
      <c r="O86" s="94"/>
      <c r="P86" s="94"/>
      <c r="Q86" s="94"/>
      <c r="R86" s="92"/>
      <c r="S86" s="93"/>
      <c r="T86" s="96"/>
      <c r="U86" s="96"/>
      <c r="V86" s="97">
        <f t="shared" si="20"/>
        <v>0</v>
      </c>
      <c r="W86" s="229"/>
      <c r="X86" s="231"/>
      <c r="Y86" s="105">
        <f t="shared" si="21"/>
        <v>0</v>
      </c>
      <c r="Z86" s="97">
        <f t="shared" si="22"/>
        <v>0</v>
      </c>
      <c r="AA86" s="97">
        <f t="shared" si="23"/>
        <v>0</v>
      </c>
      <c r="AB86" s="97">
        <f t="shared" si="24"/>
        <v>0</v>
      </c>
      <c r="AC86" s="97">
        <f t="shared" si="25"/>
        <v>0</v>
      </c>
      <c r="AD86" s="106">
        <f t="shared" si="26"/>
        <v>0</v>
      </c>
      <c r="AE86" s="105">
        <f t="shared" si="27"/>
        <v>0</v>
      </c>
      <c r="AF86" s="97">
        <f t="shared" si="28"/>
        <v>0</v>
      </c>
      <c r="AG86" s="97">
        <f t="shared" si="29"/>
        <v>0</v>
      </c>
      <c r="AH86" s="97">
        <f t="shared" si="30"/>
        <v>0</v>
      </c>
      <c r="AI86" s="97">
        <f t="shared" si="31"/>
        <v>0</v>
      </c>
      <c r="AJ86" s="106">
        <f t="shared" si="32"/>
        <v>0</v>
      </c>
      <c r="AK86" s="105">
        <f t="shared" si="33"/>
        <v>0</v>
      </c>
      <c r="AL86" s="97">
        <f t="shared" si="34"/>
        <v>0</v>
      </c>
      <c r="AM86" s="97">
        <f t="shared" si="35"/>
        <v>0</v>
      </c>
      <c r="AN86" s="97">
        <f t="shared" si="36"/>
        <v>0</v>
      </c>
      <c r="AO86" s="97">
        <f t="shared" si="37"/>
        <v>0</v>
      </c>
      <c r="AP86" s="106">
        <f t="shared" si="38"/>
        <v>0</v>
      </c>
    </row>
    <row r="87" spans="2:42" x14ac:dyDescent="0.25">
      <c r="B87" s="175"/>
      <c r="C87" s="176"/>
      <c r="D87" s="177"/>
      <c r="E87" s="178"/>
      <c r="F87" s="151"/>
      <c r="G87" s="176"/>
      <c r="H87" s="177"/>
      <c r="I87" s="179"/>
      <c r="J87" s="93"/>
      <c r="K87" s="94"/>
      <c r="L87" s="94"/>
      <c r="M87" s="114"/>
      <c r="N87" s="112"/>
      <c r="O87" s="94"/>
      <c r="P87" s="94"/>
      <c r="Q87" s="94"/>
      <c r="R87" s="92"/>
      <c r="S87" s="93"/>
      <c r="T87" s="96"/>
      <c r="U87" s="96"/>
      <c r="V87" s="97">
        <f t="shared" si="20"/>
        <v>0</v>
      </c>
      <c r="W87" s="229"/>
      <c r="X87" s="231"/>
      <c r="Y87" s="105">
        <f t="shared" si="21"/>
        <v>0</v>
      </c>
      <c r="Z87" s="97">
        <f t="shared" si="22"/>
        <v>0</v>
      </c>
      <c r="AA87" s="97">
        <f t="shared" si="23"/>
        <v>0</v>
      </c>
      <c r="AB87" s="97">
        <f t="shared" si="24"/>
        <v>0</v>
      </c>
      <c r="AC87" s="97">
        <f t="shared" si="25"/>
        <v>0</v>
      </c>
      <c r="AD87" s="106">
        <f t="shared" si="26"/>
        <v>0</v>
      </c>
      <c r="AE87" s="105">
        <f t="shared" si="27"/>
        <v>0</v>
      </c>
      <c r="AF87" s="97">
        <f t="shared" si="28"/>
        <v>0</v>
      </c>
      <c r="AG87" s="97">
        <f t="shared" si="29"/>
        <v>0</v>
      </c>
      <c r="AH87" s="97">
        <f t="shared" si="30"/>
        <v>0</v>
      </c>
      <c r="AI87" s="97">
        <f t="shared" si="31"/>
        <v>0</v>
      </c>
      <c r="AJ87" s="106">
        <f t="shared" si="32"/>
        <v>0</v>
      </c>
      <c r="AK87" s="105">
        <f t="shared" si="33"/>
        <v>0</v>
      </c>
      <c r="AL87" s="97">
        <f t="shared" si="34"/>
        <v>0</v>
      </c>
      <c r="AM87" s="97">
        <f t="shared" si="35"/>
        <v>0</v>
      </c>
      <c r="AN87" s="97">
        <f t="shared" si="36"/>
        <v>0</v>
      </c>
      <c r="AO87" s="97">
        <f t="shared" si="37"/>
        <v>0</v>
      </c>
      <c r="AP87" s="106">
        <f t="shared" si="38"/>
        <v>0</v>
      </c>
    </row>
    <row r="88" spans="2:42" x14ac:dyDescent="0.25">
      <c r="B88" s="175"/>
      <c r="C88" s="176"/>
      <c r="D88" s="177"/>
      <c r="E88" s="178"/>
      <c r="F88" s="151"/>
      <c r="G88" s="176"/>
      <c r="H88" s="177"/>
      <c r="I88" s="179"/>
      <c r="J88" s="93"/>
      <c r="K88" s="94"/>
      <c r="L88" s="94"/>
      <c r="M88" s="114"/>
      <c r="N88" s="112"/>
      <c r="O88" s="94"/>
      <c r="P88" s="94"/>
      <c r="Q88" s="94"/>
      <c r="R88" s="92"/>
      <c r="S88" s="93"/>
      <c r="T88" s="96"/>
      <c r="U88" s="96"/>
      <c r="V88" s="97">
        <f t="shared" si="20"/>
        <v>0</v>
      </c>
      <c r="W88" s="229"/>
      <c r="X88" s="231"/>
      <c r="Y88" s="105">
        <f t="shared" si="21"/>
        <v>0</v>
      </c>
      <c r="Z88" s="97">
        <f t="shared" si="22"/>
        <v>0</v>
      </c>
      <c r="AA88" s="97">
        <f t="shared" si="23"/>
        <v>0</v>
      </c>
      <c r="AB88" s="97">
        <f t="shared" si="24"/>
        <v>0</v>
      </c>
      <c r="AC88" s="97">
        <f t="shared" si="25"/>
        <v>0</v>
      </c>
      <c r="AD88" s="106">
        <f t="shared" si="26"/>
        <v>0</v>
      </c>
      <c r="AE88" s="105">
        <f t="shared" si="27"/>
        <v>0</v>
      </c>
      <c r="AF88" s="97">
        <f t="shared" si="28"/>
        <v>0</v>
      </c>
      <c r="AG88" s="97">
        <f t="shared" si="29"/>
        <v>0</v>
      </c>
      <c r="AH88" s="97">
        <f t="shared" si="30"/>
        <v>0</v>
      </c>
      <c r="AI88" s="97">
        <f t="shared" si="31"/>
        <v>0</v>
      </c>
      <c r="AJ88" s="106">
        <f t="shared" si="32"/>
        <v>0</v>
      </c>
      <c r="AK88" s="105">
        <f t="shared" si="33"/>
        <v>0</v>
      </c>
      <c r="AL88" s="97">
        <f t="shared" si="34"/>
        <v>0</v>
      </c>
      <c r="AM88" s="97">
        <f t="shared" si="35"/>
        <v>0</v>
      </c>
      <c r="AN88" s="97">
        <f t="shared" si="36"/>
        <v>0</v>
      </c>
      <c r="AO88" s="97">
        <f t="shared" si="37"/>
        <v>0</v>
      </c>
      <c r="AP88" s="106">
        <f t="shared" si="38"/>
        <v>0</v>
      </c>
    </row>
    <row r="89" spans="2:42" x14ac:dyDescent="0.25">
      <c r="B89" s="175"/>
      <c r="C89" s="176"/>
      <c r="D89" s="177"/>
      <c r="E89" s="178"/>
      <c r="F89" s="151"/>
      <c r="G89" s="176"/>
      <c r="H89" s="177"/>
      <c r="I89" s="179"/>
      <c r="J89" s="93"/>
      <c r="K89" s="94"/>
      <c r="L89" s="94"/>
      <c r="M89" s="114"/>
      <c r="N89" s="112"/>
      <c r="O89" s="94"/>
      <c r="P89" s="94"/>
      <c r="Q89" s="94"/>
      <c r="R89" s="92"/>
      <c r="S89" s="93"/>
      <c r="T89" s="96"/>
      <c r="U89" s="96"/>
      <c r="V89" s="97">
        <f t="shared" si="20"/>
        <v>0</v>
      </c>
      <c r="W89" s="229"/>
      <c r="X89" s="231"/>
      <c r="Y89" s="105">
        <f t="shared" si="21"/>
        <v>0</v>
      </c>
      <c r="Z89" s="97">
        <f t="shared" si="22"/>
        <v>0</v>
      </c>
      <c r="AA89" s="97">
        <f t="shared" si="23"/>
        <v>0</v>
      </c>
      <c r="AB89" s="97">
        <f t="shared" si="24"/>
        <v>0</v>
      </c>
      <c r="AC89" s="97">
        <f t="shared" si="25"/>
        <v>0</v>
      </c>
      <c r="AD89" s="106">
        <f t="shared" si="26"/>
        <v>0</v>
      </c>
      <c r="AE89" s="105">
        <f t="shared" si="27"/>
        <v>0</v>
      </c>
      <c r="AF89" s="97">
        <f t="shared" si="28"/>
        <v>0</v>
      </c>
      <c r="AG89" s="97">
        <f t="shared" si="29"/>
        <v>0</v>
      </c>
      <c r="AH89" s="97">
        <f t="shared" si="30"/>
        <v>0</v>
      </c>
      <c r="AI89" s="97">
        <f t="shared" si="31"/>
        <v>0</v>
      </c>
      <c r="AJ89" s="106">
        <f t="shared" si="32"/>
        <v>0</v>
      </c>
      <c r="AK89" s="105">
        <f t="shared" si="33"/>
        <v>0</v>
      </c>
      <c r="AL89" s="97">
        <f t="shared" si="34"/>
        <v>0</v>
      </c>
      <c r="AM89" s="97">
        <f t="shared" si="35"/>
        <v>0</v>
      </c>
      <c r="AN89" s="97">
        <f t="shared" si="36"/>
        <v>0</v>
      </c>
      <c r="AO89" s="97">
        <f t="shared" si="37"/>
        <v>0</v>
      </c>
      <c r="AP89" s="106">
        <f t="shared" si="38"/>
        <v>0</v>
      </c>
    </row>
    <row r="90" spans="2:42" x14ac:dyDescent="0.25">
      <c r="B90" s="175"/>
      <c r="C90" s="176"/>
      <c r="D90" s="177"/>
      <c r="E90" s="178"/>
      <c r="F90" s="151"/>
      <c r="G90" s="176"/>
      <c r="H90" s="177"/>
      <c r="I90" s="179"/>
      <c r="J90" s="93"/>
      <c r="K90" s="94"/>
      <c r="L90" s="94"/>
      <c r="M90" s="114"/>
      <c r="N90" s="112"/>
      <c r="O90" s="94"/>
      <c r="P90" s="94"/>
      <c r="Q90" s="94"/>
      <c r="R90" s="92"/>
      <c r="S90" s="93"/>
      <c r="T90" s="96"/>
      <c r="U90" s="96"/>
      <c r="V90" s="97">
        <f t="shared" si="20"/>
        <v>0</v>
      </c>
      <c r="W90" s="229"/>
      <c r="X90" s="231"/>
      <c r="Y90" s="105">
        <f t="shared" si="21"/>
        <v>0</v>
      </c>
      <c r="Z90" s="97">
        <f t="shared" si="22"/>
        <v>0</v>
      </c>
      <c r="AA90" s="97">
        <f t="shared" si="23"/>
        <v>0</v>
      </c>
      <c r="AB90" s="97">
        <f t="shared" si="24"/>
        <v>0</v>
      </c>
      <c r="AC90" s="97">
        <f t="shared" si="25"/>
        <v>0</v>
      </c>
      <c r="AD90" s="106">
        <f t="shared" si="26"/>
        <v>0</v>
      </c>
      <c r="AE90" s="105">
        <f t="shared" si="27"/>
        <v>0</v>
      </c>
      <c r="AF90" s="97">
        <f t="shared" si="28"/>
        <v>0</v>
      </c>
      <c r="AG90" s="97">
        <f t="shared" si="29"/>
        <v>0</v>
      </c>
      <c r="AH90" s="97">
        <f t="shared" si="30"/>
        <v>0</v>
      </c>
      <c r="AI90" s="97">
        <f t="shared" si="31"/>
        <v>0</v>
      </c>
      <c r="AJ90" s="106">
        <f t="shared" si="32"/>
        <v>0</v>
      </c>
      <c r="AK90" s="105">
        <f t="shared" si="33"/>
        <v>0</v>
      </c>
      <c r="AL90" s="97">
        <f t="shared" si="34"/>
        <v>0</v>
      </c>
      <c r="AM90" s="97">
        <f t="shared" si="35"/>
        <v>0</v>
      </c>
      <c r="AN90" s="97">
        <f t="shared" si="36"/>
        <v>0</v>
      </c>
      <c r="AO90" s="97">
        <f t="shared" si="37"/>
        <v>0</v>
      </c>
      <c r="AP90" s="106">
        <f t="shared" si="38"/>
        <v>0</v>
      </c>
    </row>
    <row r="91" spans="2:42" x14ac:dyDescent="0.25">
      <c r="B91" s="175"/>
      <c r="C91" s="176"/>
      <c r="D91" s="177"/>
      <c r="E91" s="178"/>
      <c r="F91" s="151"/>
      <c r="G91" s="176"/>
      <c r="H91" s="177"/>
      <c r="I91" s="179"/>
      <c r="J91" s="93"/>
      <c r="K91" s="94"/>
      <c r="L91" s="94"/>
      <c r="M91" s="114"/>
      <c r="N91" s="112"/>
      <c r="O91" s="94"/>
      <c r="P91" s="94"/>
      <c r="Q91" s="94"/>
      <c r="R91" s="92"/>
      <c r="S91" s="93"/>
      <c r="T91" s="96"/>
      <c r="U91" s="96"/>
      <c r="V91" s="97">
        <f t="shared" si="20"/>
        <v>0</v>
      </c>
      <c r="W91" s="229"/>
      <c r="X91" s="231"/>
      <c r="Y91" s="105">
        <f t="shared" si="21"/>
        <v>0</v>
      </c>
      <c r="Z91" s="97">
        <f t="shared" si="22"/>
        <v>0</v>
      </c>
      <c r="AA91" s="97">
        <f t="shared" si="23"/>
        <v>0</v>
      </c>
      <c r="AB91" s="97">
        <f t="shared" si="24"/>
        <v>0</v>
      </c>
      <c r="AC91" s="97">
        <f t="shared" si="25"/>
        <v>0</v>
      </c>
      <c r="AD91" s="106">
        <f t="shared" si="26"/>
        <v>0</v>
      </c>
      <c r="AE91" s="105">
        <f t="shared" si="27"/>
        <v>0</v>
      </c>
      <c r="AF91" s="97">
        <f t="shared" si="28"/>
        <v>0</v>
      </c>
      <c r="AG91" s="97">
        <f t="shared" si="29"/>
        <v>0</v>
      </c>
      <c r="AH91" s="97">
        <f t="shared" si="30"/>
        <v>0</v>
      </c>
      <c r="AI91" s="97">
        <f t="shared" si="31"/>
        <v>0</v>
      </c>
      <c r="AJ91" s="106">
        <f t="shared" si="32"/>
        <v>0</v>
      </c>
      <c r="AK91" s="105">
        <f t="shared" si="33"/>
        <v>0</v>
      </c>
      <c r="AL91" s="97">
        <f t="shared" si="34"/>
        <v>0</v>
      </c>
      <c r="AM91" s="97">
        <f t="shared" si="35"/>
        <v>0</v>
      </c>
      <c r="AN91" s="97">
        <f t="shared" si="36"/>
        <v>0</v>
      </c>
      <c r="AO91" s="97">
        <f t="shared" si="37"/>
        <v>0</v>
      </c>
      <c r="AP91" s="106">
        <f t="shared" si="38"/>
        <v>0</v>
      </c>
    </row>
    <row r="92" spans="2:42" x14ac:dyDescent="0.25">
      <c r="B92" s="180"/>
      <c r="C92" s="176"/>
      <c r="D92" s="177"/>
      <c r="E92" s="178"/>
      <c r="F92" s="181"/>
      <c r="G92" s="176"/>
      <c r="H92" s="177"/>
      <c r="I92" s="179"/>
      <c r="J92" s="93"/>
      <c r="K92" s="94"/>
      <c r="L92" s="94"/>
      <c r="M92" s="114"/>
      <c r="N92" s="112"/>
      <c r="O92" s="94"/>
      <c r="P92" s="94"/>
      <c r="Q92" s="94"/>
      <c r="R92" s="92"/>
      <c r="S92" s="93"/>
      <c r="T92" s="95"/>
      <c r="U92" s="96"/>
      <c r="V92" s="97">
        <f t="shared" si="20"/>
        <v>0</v>
      </c>
      <c r="W92" s="229"/>
      <c r="X92" s="231"/>
      <c r="Y92" s="105">
        <f t="shared" si="21"/>
        <v>0</v>
      </c>
      <c r="Z92" s="97">
        <f t="shared" si="22"/>
        <v>0</v>
      </c>
      <c r="AA92" s="97">
        <f t="shared" si="23"/>
        <v>0</v>
      </c>
      <c r="AB92" s="97">
        <f t="shared" si="24"/>
        <v>0</v>
      </c>
      <c r="AC92" s="97">
        <f t="shared" si="25"/>
        <v>0</v>
      </c>
      <c r="AD92" s="106">
        <f t="shared" si="26"/>
        <v>0</v>
      </c>
      <c r="AE92" s="105">
        <f t="shared" si="27"/>
        <v>0</v>
      </c>
      <c r="AF92" s="97">
        <f t="shared" si="28"/>
        <v>0</v>
      </c>
      <c r="AG92" s="97">
        <f t="shared" si="29"/>
        <v>0</v>
      </c>
      <c r="AH92" s="97">
        <f t="shared" si="30"/>
        <v>0</v>
      </c>
      <c r="AI92" s="97">
        <f t="shared" si="31"/>
        <v>0</v>
      </c>
      <c r="AJ92" s="106">
        <f t="shared" si="32"/>
        <v>0</v>
      </c>
      <c r="AK92" s="105">
        <f t="shared" si="33"/>
        <v>0</v>
      </c>
      <c r="AL92" s="97">
        <f t="shared" si="34"/>
        <v>0</v>
      </c>
      <c r="AM92" s="97">
        <f t="shared" si="35"/>
        <v>0</v>
      </c>
      <c r="AN92" s="97">
        <f t="shared" si="36"/>
        <v>0</v>
      </c>
      <c r="AO92" s="97">
        <f t="shared" si="37"/>
        <v>0</v>
      </c>
      <c r="AP92" s="106">
        <f t="shared" si="38"/>
        <v>0</v>
      </c>
    </row>
    <row r="93" spans="2:42" x14ac:dyDescent="0.25">
      <c r="B93" s="175"/>
      <c r="C93" s="176"/>
      <c r="D93" s="177"/>
      <c r="E93" s="178"/>
      <c r="F93" s="151"/>
      <c r="G93" s="176"/>
      <c r="H93" s="177"/>
      <c r="I93" s="179"/>
      <c r="J93" s="93"/>
      <c r="K93" s="94"/>
      <c r="L93" s="94"/>
      <c r="M93" s="114"/>
      <c r="N93" s="112"/>
      <c r="O93" s="94"/>
      <c r="P93" s="94"/>
      <c r="Q93" s="94"/>
      <c r="R93" s="92"/>
      <c r="S93" s="93"/>
      <c r="T93" s="96"/>
      <c r="U93" s="96"/>
      <c r="V93" s="97">
        <f t="shared" si="20"/>
        <v>0</v>
      </c>
      <c r="W93" s="229"/>
      <c r="X93" s="231"/>
      <c r="Y93" s="105">
        <f t="shared" si="21"/>
        <v>0</v>
      </c>
      <c r="Z93" s="97">
        <f t="shared" si="22"/>
        <v>0</v>
      </c>
      <c r="AA93" s="97">
        <f t="shared" si="23"/>
        <v>0</v>
      </c>
      <c r="AB93" s="97">
        <f t="shared" si="24"/>
        <v>0</v>
      </c>
      <c r="AC93" s="97">
        <f t="shared" si="25"/>
        <v>0</v>
      </c>
      <c r="AD93" s="106">
        <f t="shared" si="26"/>
        <v>0</v>
      </c>
      <c r="AE93" s="105">
        <f t="shared" si="27"/>
        <v>0</v>
      </c>
      <c r="AF93" s="97">
        <f t="shared" si="28"/>
        <v>0</v>
      </c>
      <c r="AG93" s="97">
        <f t="shared" si="29"/>
        <v>0</v>
      </c>
      <c r="AH93" s="97">
        <f t="shared" si="30"/>
        <v>0</v>
      </c>
      <c r="AI93" s="97">
        <f t="shared" si="31"/>
        <v>0</v>
      </c>
      <c r="AJ93" s="106">
        <f t="shared" si="32"/>
        <v>0</v>
      </c>
      <c r="AK93" s="105">
        <f t="shared" si="33"/>
        <v>0</v>
      </c>
      <c r="AL93" s="97">
        <f t="shared" si="34"/>
        <v>0</v>
      </c>
      <c r="AM93" s="97">
        <f t="shared" si="35"/>
        <v>0</v>
      </c>
      <c r="AN93" s="97">
        <f t="shared" si="36"/>
        <v>0</v>
      </c>
      <c r="AO93" s="97">
        <f t="shared" si="37"/>
        <v>0</v>
      </c>
      <c r="AP93" s="106">
        <f t="shared" si="38"/>
        <v>0</v>
      </c>
    </row>
    <row r="94" spans="2:42" x14ac:dyDescent="0.25">
      <c r="B94" s="175"/>
      <c r="C94" s="176"/>
      <c r="D94" s="177"/>
      <c r="E94" s="178"/>
      <c r="F94" s="151"/>
      <c r="G94" s="176"/>
      <c r="H94" s="177"/>
      <c r="I94" s="179"/>
      <c r="J94" s="93"/>
      <c r="K94" s="94"/>
      <c r="L94" s="94"/>
      <c r="M94" s="114"/>
      <c r="N94" s="112"/>
      <c r="O94" s="94"/>
      <c r="P94" s="94"/>
      <c r="Q94" s="94"/>
      <c r="R94" s="92"/>
      <c r="S94" s="93"/>
      <c r="T94" s="96"/>
      <c r="U94" s="96"/>
      <c r="V94" s="97">
        <f t="shared" si="20"/>
        <v>0</v>
      </c>
      <c r="W94" s="229"/>
      <c r="X94" s="231"/>
      <c r="Y94" s="105">
        <f t="shared" si="21"/>
        <v>0</v>
      </c>
      <c r="Z94" s="97">
        <f t="shared" si="22"/>
        <v>0</v>
      </c>
      <c r="AA94" s="97">
        <f t="shared" si="23"/>
        <v>0</v>
      </c>
      <c r="AB94" s="97">
        <f t="shared" si="24"/>
        <v>0</v>
      </c>
      <c r="AC94" s="97">
        <f t="shared" si="25"/>
        <v>0</v>
      </c>
      <c r="AD94" s="106">
        <f t="shared" si="26"/>
        <v>0</v>
      </c>
      <c r="AE94" s="105">
        <f t="shared" si="27"/>
        <v>0</v>
      </c>
      <c r="AF94" s="97">
        <f t="shared" si="28"/>
        <v>0</v>
      </c>
      <c r="AG94" s="97">
        <f t="shared" si="29"/>
        <v>0</v>
      </c>
      <c r="AH94" s="97">
        <f t="shared" si="30"/>
        <v>0</v>
      </c>
      <c r="AI94" s="97">
        <f t="shared" si="31"/>
        <v>0</v>
      </c>
      <c r="AJ94" s="106">
        <f t="shared" si="32"/>
        <v>0</v>
      </c>
      <c r="AK94" s="105">
        <f t="shared" si="33"/>
        <v>0</v>
      </c>
      <c r="AL94" s="97">
        <f t="shared" si="34"/>
        <v>0</v>
      </c>
      <c r="AM94" s="97">
        <f t="shared" si="35"/>
        <v>0</v>
      </c>
      <c r="AN94" s="97">
        <f t="shared" si="36"/>
        <v>0</v>
      </c>
      <c r="AO94" s="97">
        <f t="shared" si="37"/>
        <v>0</v>
      </c>
      <c r="AP94" s="106">
        <f t="shared" si="38"/>
        <v>0</v>
      </c>
    </row>
    <row r="95" spans="2:42" x14ac:dyDescent="0.25">
      <c r="B95" s="175"/>
      <c r="C95" s="176"/>
      <c r="D95" s="177"/>
      <c r="E95" s="178"/>
      <c r="F95" s="151"/>
      <c r="G95" s="176"/>
      <c r="H95" s="177"/>
      <c r="I95" s="179"/>
      <c r="J95" s="93"/>
      <c r="K95" s="94"/>
      <c r="L95" s="94"/>
      <c r="M95" s="114"/>
      <c r="N95" s="112"/>
      <c r="O95" s="94"/>
      <c r="P95" s="94"/>
      <c r="Q95" s="94"/>
      <c r="R95" s="92"/>
      <c r="S95" s="93"/>
      <c r="T95" s="96"/>
      <c r="U95" s="96"/>
      <c r="V95" s="97">
        <f t="shared" si="20"/>
        <v>0</v>
      </c>
      <c r="W95" s="229"/>
      <c r="X95" s="231"/>
      <c r="Y95" s="105">
        <f t="shared" si="21"/>
        <v>0</v>
      </c>
      <c r="Z95" s="97">
        <f t="shared" si="22"/>
        <v>0</v>
      </c>
      <c r="AA95" s="97">
        <f t="shared" si="23"/>
        <v>0</v>
      </c>
      <c r="AB95" s="97">
        <f t="shared" si="24"/>
        <v>0</v>
      </c>
      <c r="AC95" s="97">
        <f t="shared" si="25"/>
        <v>0</v>
      </c>
      <c r="AD95" s="106">
        <f t="shared" si="26"/>
        <v>0</v>
      </c>
      <c r="AE95" s="105">
        <f t="shared" si="27"/>
        <v>0</v>
      </c>
      <c r="AF95" s="97">
        <f t="shared" si="28"/>
        <v>0</v>
      </c>
      <c r="AG95" s="97">
        <f t="shared" si="29"/>
        <v>0</v>
      </c>
      <c r="AH95" s="97">
        <f t="shared" si="30"/>
        <v>0</v>
      </c>
      <c r="AI95" s="97">
        <f t="shared" si="31"/>
        <v>0</v>
      </c>
      <c r="AJ95" s="106">
        <f t="shared" si="32"/>
        <v>0</v>
      </c>
      <c r="AK95" s="105">
        <f t="shared" si="33"/>
        <v>0</v>
      </c>
      <c r="AL95" s="97">
        <f t="shared" si="34"/>
        <v>0</v>
      </c>
      <c r="AM95" s="97">
        <f t="shared" si="35"/>
        <v>0</v>
      </c>
      <c r="AN95" s="97">
        <f t="shared" si="36"/>
        <v>0</v>
      </c>
      <c r="AO95" s="97">
        <f t="shared" si="37"/>
        <v>0</v>
      </c>
      <c r="AP95" s="106">
        <f t="shared" si="38"/>
        <v>0</v>
      </c>
    </row>
    <row r="96" spans="2:42" x14ac:dyDescent="0.25">
      <c r="B96" s="175"/>
      <c r="C96" s="176"/>
      <c r="D96" s="177"/>
      <c r="E96" s="178"/>
      <c r="F96" s="151"/>
      <c r="G96" s="176"/>
      <c r="H96" s="177"/>
      <c r="I96" s="179"/>
      <c r="J96" s="93"/>
      <c r="K96" s="94"/>
      <c r="L96" s="94"/>
      <c r="M96" s="114"/>
      <c r="N96" s="112"/>
      <c r="O96" s="94"/>
      <c r="P96" s="94"/>
      <c r="Q96" s="94"/>
      <c r="R96" s="92"/>
      <c r="S96" s="93"/>
      <c r="T96" s="96"/>
      <c r="U96" s="96"/>
      <c r="V96" s="97">
        <f t="shared" si="20"/>
        <v>0</v>
      </c>
      <c r="W96" s="229"/>
      <c r="X96" s="231"/>
      <c r="Y96" s="105">
        <f t="shared" si="21"/>
        <v>0</v>
      </c>
      <c r="Z96" s="97">
        <f t="shared" si="22"/>
        <v>0</v>
      </c>
      <c r="AA96" s="97">
        <f t="shared" si="23"/>
        <v>0</v>
      </c>
      <c r="AB96" s="97">
        <f t="shared" si="24"/>
        <v>0</v>
      </c>
      <c r="AC96" s="97">
        <f t="shared" si="25"/>
        <v>0</v>
      </c>
      <c r="AD96" s="106">
        <f t="shared" si="26"/>
        <v>0</v>
      </c>
      <c r="AE96" s="105">
        <f t="shared" si="27"/>
        <v>0</v>
      </c>
      <c r="AF96" s="97">
        <f t="shared" si="28"/>
        <v>0</v>
      </c>
      <c r="AG96" s="97">
        <f t="shared" si="29"/>
        <v>0</v>
      </c>
      <c r="AH96" s="97">
        <f t="shared" si="30"/>
        <v>0</v>
      </c>
      <c r="AI96" s="97">
        <f t="shared" si="31"/>
        <v>0</v>
      </c>
      <c r="AJ96" s="106">
        <f t="shared" si="32"/>
        <v>0</v>
      </c>
      <c r="AK96" s="105">
        <f t="shared" si="33"/>
        <v>0</v>
      </c>
      <c r="AL96" s="97">
        <f t="shared" si="34"/>
        <v>0</v>
      </c>
      <c r="AM96" s="97">
        <f t="shared" si="35"/>
        <v>0</v>
      </c>
      <c r="AN96" s="97">
        <f t="shared" si="36"/>
        <v>0</v>
      </c>
      <c r="AO96" s="97">
        <f t="shared" si="37"/>
        <v>0</v>
      </c>
      <c r="AP96" s="106">
        <f t="shared" si="38"/>
        <v>0</v>
      </c>
    </row>
    <row r="97" spans="2:42" x14ac:dyDescent="0.25">
      <c r="B97" s="175"/>
      <c r="C97" s="176"/>
      <c r="D97" s="177"/>
      <c r="E97" s="178"/>
      <c r="F97" s="151"/>
      <c r="G97" s="176"/>
      <c r="H97" s="177"/>
      <c r="I97" s="179"/>
      <c r="J97" s="93"/>
      <c r="K97" s="94"/>
      <c r="L97" s="94"/>
      <c r="M97" s="114"/>
      <c r="N97" s="112"/>
      <c r="O97" s="94"/>
      <c r="P97" s="94"/>
      <c r="Q97" s="94"/>
      <c r="R97" s="92"/>
      <c r="S97" s="93"/>
      <c r="T97" s="96"/>
      <c r="U97" s="96"/>
      <c r="V97" s="97">
        <f t="shared" si="20"/>
        <v>0</v>
      </c>
      <c r="W97" s="229"/>
      <c r="X97" s="231"/>
      <c r="Y97" s="105">
        <f t="shared" si="21"/>
        <v>0</v>
      </c>
      <c r="Z97" s="97">
        <f t="shared" si="22"/>
        <v>0</v>
      </c>
      <c r="AA97" s="97">
        <f t="shared" si="23"/>
        <v>0</v>
      </c>
      <c r="AB97" s="97">
        <f t="shared" si="24"/>
        <v>0</v>
      </c>
      <c r="AC97" s="97">
        <f t="shared" si="25"/>
        <v>0</v>
      </c>
      <c r="AD97" s="106">
        <f t="shared" si="26"/>
        <v>0</v>
      </c>
      <c r="AE97" s="105">
        <f t="shared" si="27"/>
        <v>0</v>
      </c>
      <c r="AF97" s="97">
        <f t="shared" si="28"/>
        <v>0</v>
      </c>
      <c r="AG97" s="97">
        <f t="shared" si="29"/>
        <v>0</v>
      </c>
      <c r="AH97" s="97">
        <f t="shared" si="30"/>
        <v>0</v>
      </c>
      <c r="AI97" s="97">
        <f t="shared" si="31"/>
        <v>0</v>
      </c>
      <c r="AJ97" s="106">
        <f t="shared" si="32"/>
        <v>0</v>
      </c>
      <c r="AK97" s="105">
        <f t="shared" si="33"/>
        <v>0</v>
      </c>
      <c r="AL97" s="97">
        <f t="shared" si="34"/>
        <v>0</v>
      </c>
      <c r="AM97" s="97">
        <f t="shared" si="35"/>
        <v>0</v>
      </c>
      <c r="AN97" s="97">
        <f t="shared" si="36"/>
        <v>0</v>
      </c>
      <c r="AO97" s="97">
        <f t="shared" si="37"/>
        <v>0</v>
      </c>
      <c r="AP97" s="106">
        <f t="shared" si="38"/>
        <v>0</v>
      </c>
    </row>
    <row r="98" spans="2:42" ht="15.75" thickBot="1" x14ac:dyDescent="0.3">
      <c r="B98" s="182"/>
      <c r="C98" s="183"/>
      <c r="D98" s="184"/>
      <c r="E98" s="185"/>
      <c r="F98" s="186"/>
      <c r="G98" s="183"/>
      <c r="H98" s="184"/>
      <c r="I98" s="187"/>
      <c r="J98" s="99"/>
      <c r="K98" s="100"/>
      <c r="L98" s="100"/>
      <c r="M98" s="115"/>
      <c r="N98" s="113"/>
      <c r="O98" s="100"/>
      <c r="P98" s="100"/>
      <c r="Q98" s="100"/>
      <c r="R98" s="98"/>
      <c r="S98" s="99"/>
      <c r="T98" s="101"/>
      <c r="U98" s="101"/>
      <c r="V98" s="102">
        <f t="shared" si="20"/>
        <v>0</v>
      </c>
      <c r="W98" s="230"/>
      <c r="X98" s="232"/>
      <c r="Y98" s="107">
        <f t="shared" si="21"/>
        <v>0</v>
      </c>
      <c r="Z98" s="102">
        <f t="shared" si="22"/>
        <v>0</v>
      </c>
      <c r="AA98" s="102">
        <f t="shared" si="23"/>
        <v>0</v>
      </c>
      <c r="AB98" s="102">
        <f t="shared" si="24"/>
        <v>0</v>
      </c>
      <c r="AC98" s="102">
        <f t="shared" si="25"/>
        <v>0</v>
      </c>
      <c r="AD98" s="108">
        <f t="shared" si="26"/>
        <v>0</v>
      </c>
      <c r="AE98" s="107">
        <f t="shared" si="27"/>
        <v>0</v>
      </c>
      <c r="AF98" s="102">
        <f t="shared" si="28"/>
        <v>0</v>
      </c>
      <c r="AG98" s="102">
        <f t="shared" si="29"/>
        <v>0</v>
      </c>
      <c r="AH98" s="102">
        <f t="shared" si="30"/>
        <v>0</v>
      </c>
      <c r="AI98" s="102">
        <f t="shared" si="31"/>
        <v>0</v>
      </c>
      <c r="AJ98" s="108">
        <f t="shared" si="32"/>
        <v>0</v>
      </c>
      <c r="AK98" s="107">
        <f t="shared" si="33"/>
        <v>0</v>
      </c>
      <c r="AL98" s="102">
        <f t="shared" si="34"/>
        <v>0</v>
      </c>
      <c r="AM98" s="102">
        <f t="shared" si="35"/>
        <v>0</v>
      </c>
      <c r="AN98" s="102">
        <f t="shared" si="36"/>
        <v>0</v>
      </c>
      <c r="AO98" s="102">
        <f t="shared" si="37"/>
        <v>0</v>
      </c>
      <c r="AP98" s="108">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7" priority="3">
      <formula>LEN(TRIM(C13))=0</formula>
    </cfRule>
  </conditionalFormatting>
  <conditionalFormatting sqref="W19:W98">
    <cfRule type="containsText" dxfId="6" priority="1" operator="containsText" text="No">
      <formula>NOT(ISERROR(SEARCH("No",W19)))</formula>
    </cfRule>
    <cfRule type="cellIs" dxfId="5"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C20" sqref="C20"/>
    </sheetView>
  </sheetViews>
  <sheetFormatPr defaultColWidth="8.85546875" defaultRowHeight="15" x14ac:dyDescent="0.25"/>
  <cols>
    <col min="1" max="1" width="0.7109375" style="58" customWidth="1"/>
    <col min="2" max="2" width="17.7109375" style="58" customWidth="1"/>
    <col min="3" max="3" width="14.140625" style="58" customWidth="1"/>
    <col min="4" max="6" width="16.42578125" style="58" customWidth="1"/>
    <col min="7" max="8" width="16.42578125" style="140" customWidth="1"/>
    <col min="9" max="9" width="16.42578125" style="58" customWidth="1"/>
    <col min="10" max="10" width="16.42578125" style="141" customWidth="1"/>
    <col min="11" max="12" width="16.42578125" style="58" customWidth="1"/>
    <col min="13" max="13" width="16.42578125" style="141" customWidth="1"/>
    <col min="14" max="15" width="16.42578125" style="58" customWidth="1"/>
    <col min="16" max="16" width="14.42578125" style="58" customWidth="1"/>
    <col min="17" max="17" width="64.85546875" style="58" customWidth="1"/>
    <col min="18" max="16384" width="8.85546875" style="58"/>
  </cols>
  <sheetData>
    <row r="1" spans="2:15" ht="22.5" x14ac:dyDescent="0.25">
      <c r="B1" s="59" t="s">
        <v>233</v>
      </c>
      <c r="C1" s="59"/>
      <c r="D1" s="60"/>
      <c r="E1" s="60"/>
      <c r="F1" s="60"/>
    </row>
    <row r="2" spans="2:15" ht="14.45" customHeight="1" x14ac:dyDescent="0.25">
      <c r="B2" s="89"/>
      <c r="C2" s="89"/>
      <c r="D2" s="61"/>
      <c r="E2" s="61"/>
      <c r="F2" s="142"/>
      <c r="G2" s="142"/>
      <c r="H2" s="58"/>
      <c r="I2" s="141"/>
      <c r="J2" s="58"/>
      <c r="L2" s="141"/>
      <c r="M2" s="58"/>
    </row>
    <row r="3" spans="2:15" x14ac:dyDescent="0.25">
      <c r="B3" s="20" t="s">
        <v>267</v>
      </c>
      <c r="C3" s="87"/>
      <c r="D3" s="299"/>
      <c r="F3" s="117" t="s">
        <v>0</v>
      </c>
      <c r="G3" s="58"/>
      <c r="H3" s="89"/>
      <c r="I3" s="141"/>
      <c r="J3" s="58"/>
      <c r="L3" s="141"/>
      <c r="M3" s="58"/>
    </row>
    <row r="4" spans="2:15" x14ac:dyDescent="0.25">
      <c r="B4" s="63" t="s">
        <v>1</v>
      </c>
      <c r="C4" s="90"/>
      <c r="D4" s="136"/>
      <c r="F4" s="117" t="s">
        <v>249</v>
      </c>
      <c r="G4" s="58"/>
      <c r="H4" s="89"/>
      <c r="I4" s="141"/>
      <c r="J4" s="58"/>
      <c r="L4" s="141"/>
      <c r="M4" s="58"/>
    </row>
    <row r="5" spans="2:15" x14ac:dyDescent="0.25">
      <c r="B5" s="20" t="s">
        <v>3</v>
      </c>
      <c r="C5" s="137"/>
      <c r="D5" s="138"/>
      <c r="F5" s="117" t="s">
        <v>7</v>
      </c>
      <c r="G5" s="58"/>
      <c r="H5" s="89"/>
      <c r="I5" s="141"/>
      <c r="J5" s="58"/>
      <c r="L5" s="141"/>
      <c r="M5" s="58"/>
    </row>
    <row r="6" spans="2:15" x14ac:dyDescent="0.25">
      <c r="B6" s="124" t="s">
        <v>5</v>
      </c>
      <c r="C6" s="138"/>
      <c r="D6" s="138"/>
      <c r="G6" s="58"/>
      <c r="H6" s="124"/>
      <c r="I6" s="141"/>
      <c r="J6" s="58"/>
      <c r="L6" s="141"/>
      <c r="M6" s="58"/>
    </row>
    <row r="7" spans="2:15" x14ac:dyDescent="0.25">
      <c r="B7" s="124" t="s">
        <v>6</v>
      </c>
      <c r="C7" s="138"/>
      <c r="D7" s="138"/>
      <c r="F7" s="117"/>
      <c r="G7" s="58"/>
      <c r="H7" s="124"/>
      <c r="I7" s="141"/>
      <c r="J7" s="58"/>
      <c r="L7" s="141"/>
      <c r="M7" s="58"/>
    </row>
    <row r="8" spans="2:15" x14ac:dyDescent="0.25">
      <c r="B8" s="124"/>
      <c r="F8" s="117"/>
      <c r="G8" s="124"/>
      <c r="H8" s="141"/>
      <c r="J8" s="58"/>
      <c r="K8" s="141"/>
      <c r="M8" s="58"/>
    </row>
    <row r="9" spans="2:15" s="72" customFormat="1" x14ac:dyDescent="0.25">
      <c r="F9" s="117"/>
      <c r="H9" s="144"/>
      <c r="K9" s="144"/>
    </row>
    <row r="10" spans="2:15" s="72" customFormat="1" ht="15.75" x14ac:dyDescent="0.25">
      <c r="B10" s="312" t="s">
        <v>235</v>
      </c>
      <c r="C10" s="300"/>
      <c r="F10" s="143"/>
      <c r="H10" s="301"/>
      <c r="I10" s="301"/>
      <c r="J10" s="301"/>
      <c r="K10" s="301"/>
    </row>
    <row r="11" spans="2:15" ht="38.25" customHeight="1" x14ac:dyDescent="0.25">
      <c r="B11" s="498" t="s">
        <v>237</v>
      </c>
      <c r="C11" s="499"/>
      <c r="D11" s="302" t="s">
        <v>247</v>
      </c>
      <c r="E11" s="234" t="s">
        <v>224</v>
      </c>
      <c r="F11" s="235" t="s">
        <v>220</v>
      </c>
      <c r="G11" s="127" t="s">
        <v>221</v>
      </c>
      <c r="H11" s="125" t="s">
        <v>290</v>
      </c>
      <c r="I11" s="190" t="s">
        <v>241</v>
      </c>
      <c r="J11" s="125" t="s">
        <v>306</v>
      </c>
      <c r="K11" s="125" t="s">
        <v>307</v>
      </c>
      <c r="L11" s="190" t="s">
        <v>305</v>
      </c>
      <c r="M11" s="190" t="s">
        <v>242</v>
      </c>
      <c r="N11" s="190" t="s">
        <v>240</v>
      </c>
      <c r="O11" s="190" t="s">
        <v>308</v>
      </c>
    </row>
    <row r="12" spans="2:15" ht="30.75" customHeight="1" x14ac:dyDescent="0.25">
      <c r="B12" s="501" t="s">
        <v>272</v>
      </c>
      <c r="C12" s="502"/>
      <c r="D12" s="97">
        <v>15</v>
      </c>
      <c r="E12" s="146"/>
      <c r="F12" s="146"/>
      <c r="G12" s="337"/>
      <c r="H12" s="338"/>
      <c r="I12" s="97">
        <f>SUM(G12:H12)</f>
        <v>0</v>
      </c>
      <c r="J12" s="337"/>
      <c r="K12" s="337"/>
      <c r="L12" s="97">
        <f>J12+K12</f>
        <v>0</v>
      </c>
      <c r="M12" s="97">
        <f>I12+L12</f>
        <v>0</v>
      </c>
      <c r="N12" s="97">
        <f>(E12*F12*M12)</f>
        <v>0</v>
      </c>
      <c r="O12" s="97">
        <f>IF(G12&gt;D12,(D12*12*F12)+(12*F12*H12),(12*F12*(I12)))</f>
        <v>0</v>
      </c>
    </row>
    <row r="13" spans="2:15" x14ac:dyDescent="0.25">
      <c r="F13" s="140"/>
      <c r="H13" s="58"/>
      <c r="I13" s="141"/>
      <c r="J13" s="58"/>
      <c r="K13" s="303"/>
      <c r="M13" s="58"/>
    </row>
    <row r="14" spans="2:15" s="72" customFormat="1" ht="15.75" x14ac:dyDescent="0.25">
      <c r="B14" s="312" t="s">
        <v>236</v>
      </c>
      <c r="C14" s="300"/>
      <c r="F14" s="143"/>
      <c r="H14" s="301"/>
      <c r="I14" s="301"/>
      <c r="J14" s="301"/>
      <c r="K14" s="301"/>
      <c r="O14" s="58"/>
    </row>
    <row r="15" spans="2:15" ht="38.25" customHeight="1" x14ac:dyDescent="0.25">
      <c r="B15" s="498" t="s">
        <v>237</v>
      </c>
      <c r="C15" s="499"/>
      <c r="D15" s="302" t="s">
        <v>248</v>
      </c>
      <c r="E15" s="235" t="s">
        <v>220</v>
      </c>
      <c r="F15" s="304" t="s">
        <v>245</v>
      </c>
      <c r="G15" s="127" t="s">
        <v>222</v>
      </c>
      <c r="H15" s="125" t="s">
        <v>239</v>
      </c>
      <c r="I15" s="125" t="s">
        <v>238</v>
      </c>
      <c r="J15" s="125" t="s">
        <v>290</v>
      </c>
      <c r="K15" s="190" t="s">
        <v>232</v>
      </c>
      <c r="L15" s="190" t="s">
        <v>176</v>
      </c>
      <c r="M15" s="190" t="s">
        <v>243</v>
      </c>
    </row>
    <row r="16" spans="2:15" ht="30.75" customHeight="1" x14ac:dyDescent="0.25">
      <c r="B16" s="501" t="s">
        <v>271</v>
      </c>
      <c r="C16" s="502"/>
      <c r="D16" s="97">
        <v>90</v>
      </c>
      <c r="E16" s="146"/>
      <c r="F16" s="344"/>
      <c r="G16" s="337"/>
      <c r="H16" s="337"/>
      <c r="I16" s="337"/>
      <c r="J16" s="338"/>
      <c r="K16" s="97">
        <f>SUM(G16:J16)</f>
        <v>0</v>
      </c>
      <c r="L16" s="97">
        <f>E16*K16</f>
        <v>0</v>
      </c>
      <c r="M16" s="97">
        <f>IF((G16+H16+I16)&gt;D16,((D16+J16)*E16),(K16*E16))</f>
        <v>0</v>
      </c>
    </row>
    <row r="17" spans="2:15" x14ac:dyDescent="0.25">
      <c r="G17" s="141"/>
      <c r="H17" s="58"/>
      <c r="M17" s="58"/>
    </row>
    <row r="18" spans="2:15" ht="15.75" x14ac:dyDescent="0.25">
      <c r="B18" s="312" t="s">
        <v>269</v>
      </c>
      <c r="M18" s="58"/>
    </row>
    <row r="19" spans="2:15" s="121" customFormat="1" ht="38.25" customHeight="1" x14ac:dyDescent="0.25">
      <c r="B19" s="307" t="s">
        <v>251</v>
      </c>
      <c r="C19" s="307" t="s">
        <v>225</v>
      </c>
      <c r="D19" s="307" t="s">
        <v>226</v>
      </c>
      <c r="E19" s="307" t="s">
        <v>227</v>
      </c>
      <c r="F19" s="308" t="s">
        <v>231</v>
      </c>
      <c r="G19" s="307" t="s">
        <v>228</v>
      </c>
      <c r="H19" s="307" t="s">
        <v>229</v>
      </c>
      <c r="I19" s="307" t="s">
        <v>230</v>
      </c>
      <c r="J19" s="307" t="s">
        <v>244</v>
      </c>
      <c r="L19" s="500" t="s">
        <v>176</v>
      </c>
      <c r="M19" s="500"/>
      <c r="N19" s="500"/>
      <c r="O19" s="457">
        <f>N12+L16</f>
        <v>0</v>
      </c>
    </row>
    <row r="20" spans="2:15" s="121" customFormat="1" ht="38.25" customHeight="1" x14ac:dyDescent="0.25">
      <c r="B20" s="309"/>
      <c r="C20" s="309"/>
      <c r="D20" s="310"/>
      <c r="E20" s="309">
        <f>IF(B20=0, MAX(10, ROUNDUP(C20 * D20 * 20 / 100, -1)), IF(C20=0, MAX(10, ROUNDUP(B20 * D20 * 5.5 / 1000, -1)), IF(B20 &gt; 0, MAX(10, ROUNDUP(B20 * D20* 5.5 / 1000, 1)), MAX(10, ROUNDUP(C20 * D20 * 20 / 100, 1)))))</f>
        <v>10</v>
      </c>
      <c r="F20" s="311">
        <f>E20*630</f>
        <v>6300</v>
      </c>
      <c r="G20" s="311">
        <f t="shared" ref="G20" si="0">F20/3</f>
        <v>2100</v>
      </c>
      <c r="H20" s="311">
        <f t="shared" ref="H20" si="1">F20*0.45</f>
        <v>2835</v>
      </c>
      <c r="I20" s="311">
        <f t="shared" ref="I20" si="2">G20*D20</f>
        <v>0</v>
      </c>
      <c r="J20" s="311">
        <f>F20</f>
        <v>6300</v>
      </c>
      <c r="L20" s="500" t="s">
        <v>309</v>
      </c>
      <c r="M20" s="500"/>
      <c r="N20" s="500"/>
      <c r="O20" s="457">
        <f>O12+M16</f>
        <v>0</v>
      </c>
    </row>
    <row r="21" spans="2:15" s="121" customFormat="1" ht="38.25" customHeight="1" x14ac:dyDescent="0.25">
      <c r="J21" s="313"/>
      <c r="L21" s="500" t="s">
        <v>310</v>
      </c>
      <c r="M21" s="500"/>
      <c r="N21" s="500"/>
      <c r="O21" s="458" t="str">
        <f>IF(O20&gt;H20,"YES","NO")</f>
        <v>NO</v>
      </c>
    </row>
    <row r="22" spans="2:15" s="121" customFormat="1" ht="38.25" customHeight="1" x14ac:dyDescent="0.25">
      <c r="F22" s="313"/>
      <c r="I22" s="313"/>
      <c r="L22" s="500" t="s">
        <v>311</v>
      </c>
      <c r="M22" s="500"/>
      <c r="N22" s="500"/>
      <c r="O22" s="458" t="str">
        <f>IF(O20&gt;J20,"YES","NO")</f>
        <v>NO</v>
      </c>
    </row>
    <row r="23" spans="2:15" x14ac:dyDescent="0.25">
      <c r="G23" s="141"/>
      <c r="H23" s="58"/>
      <c r="K23" s="305"/>
      <c r="L23" s="306"/>
      <c r="M23" s="306"/>
    </row>
    <row r="25" spans="2:15" x14ac:dyDescent="0.25">
      <c r="G25" s="58"/>
      <c r="H25" s="58"/>
      <c r="J25" s="58"/>
    </row>
    <row r="26" spans="2:15" ht="38.25" customHeight="1" x14ac:dyDescent="0.25">
      <c r="G26" s="58"/>
      <c r="H26" s="58"/>
      <c r="J26" s="58"/>
      <c r="K26" s="141"/>
      <c r="M26" s="58"/>
    </row>
    <row r="27" spans="2:15" ht="30.75" customHeight="1" x14ac:dyDescent="0.25">
      <c r="G27" s="58"/>
      <c r="H27" s="58"/>
      <c r="J27" s="58"/>
      <c r="K27" s="141"/>
      <c r="M27" s="58"/>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C7">
    <cfRule type="containsBlanks" dxfId="4" priority="10">
      <formula>LEN(TRIM(C5))=0</formula>
    </cfRule>
  </conditionalFormatting>
  <conditionalFormatting sqref="G12:H12 J12:K12">
    <cfRule type="expression" dxfId="3" priority="7">
      <formula>#REF!&gt;15</formula>
    </cfRule>
  </conditionalFormatting>
  <conditionalFormatting sqref="G16:J16">
    <cfRule type="expression" dxfId="2"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topLeftCell="A2" zoomScale="90" zoomScaleNormal="90" workbookViewId="0">
      <selection activeCell="B2" sqref="B2"/>
    </sheetView>
  </sheetViews>
  <sheetFormatPr defaultColWidth="8.85546875" defaultRowHeight="15" x14ac:dyDescent="0.25"/>
  <cols>
    <col min="1" max="1" width="0.7109375" style="58" customWidth="1"/>
    <col min="2" max="2" width="17.7109375" style="58" customWidth="1"/>
    <col min="3" max="3" width="14.140625" style="58" customWidth="1"/>
    <col min="4" max="4" width="26.7109375" style="58" bestFit="1" customWidth="1"/>
    <col min="5" max="6" width="16.42578125" style="58" customWidth="1"/>
    <col min="7" max="8" width="16.42578125" style="140" customWidth="1"/>
    <col min="9" max="9" width="16.42578125" style="58" customWidth="1"/>
    <col min="10" max="10" width="16.42578125" style="141" customWidth="1"/>
    <col min="11" max="12" width="16.42578125" style="58" customWidth="1"/>
    <col min="13" max="13" width="16.42578125" style="141" customWidth="1"/>
    <col min="14" max="14" width="16.42578125" style="58" customWidth="1"/>
    <col min="15" max="16" width="14.42578125" style="58" customWidth="1"/>
    <col min="17" max="17" width="64.85546875" style="58" customWidth="1"/>
    <col min="18" max="16384" width="8.85546875" style="58"/>
  </cols>
  <sheetData>
    <row r="1" spans="2:14" ht="22.5" x14ac:dyDescent="0.25">
      <c r="B1" s="59" t="s">
        <v>252</v>
      </c>
      <c r="C1" s="59"/>
      <c r="D1" s="60"/>
      <c r="E1" s="60"/>
      <c r="F1" s="60"/>
    </row>
    <row r="2" spans="2:14" ht="14.45" customHeight="1" x14ac:dyDescent="0.25">
      <c r="B2" s="89"/>
      <c r="C2" s="89"/>
      <c r="D2" s="61"/>
      <c r="E2" s="61"/>
      <c r="F2" s="142"/>
      <c r="G2" s="142"/>
      <c r="H2" s="58"/>
      <c r="I2" s="141"/>
      <c r="J2" s="58"/>
      <c r="L2" s="141"/>
      <c r="M2" s="58"/>
    </row>
    <row r="3" spans="2:14" x14ac:dyDescent="0.25">
      <c r="B3" s="20" t="s">
        <v>267</v>
      </c>
      <c r="C3" s="87"/>
      <c r="D3" s="299"/>
      <c r="F3" s="117" t="s">
        <v>0</v>
      </c>
      <c r="G3" s="58"/>
      <c r="H3" s="89"/>
      <c r="I3" s="141"/>
      <c r="J3" s="58"/>
      <c r="L3" s="141"/>
      <c r="M3" s="58"/>
    </row>
    <row r="4" spans="2:14" x14ac:dyDescent="0.25">
      <c r="B4" s="63" t="s">
        <v>1</v>
      </c>
      <c r="C4" s="90"/>
      <c r="D4" s="136"/>
      <c r="F4" s="117" t="s">
        <v>249</v>
      </c>
      <c r="G4" s="58"/>
      <c r="H4" s="89"/>
      <c r="I4" s="141"/>
      <c r="J4" s="58"/>
      <c r="L4" s="141"/>
      <c r="M4" s="58"/>
    </row>
    <row r="5" spans="2:14" x14ac:dyDescent="0.25">
      <c r="B5" s="20" t="s">
        <v>3</v>
      </c>
      <c r="C5" s="137"/>
      <c r="D5" s="138"/>
      <c r="F5" s="117" t="s">
        <v>7</v>
      </c>
      <c r="G5" s="58"/>
      <c r="H5" s="89"/>
      <c r="I5" s="141"/>
      <c r="J5" s="58"/>
      <c r="L5" s="141"/>
      <c r="M5" s="58"/>
    </row>
    <row r="6" spans="2:14" ht="15" customHeight="1" x14ac:dyDescent="0.25">
      <c r="B6" s="124" t="s">
        <v>5</v>
      </c>
      <c r="C6" s="138"/>
      <c r="D6" s="138"/>
      <c r="F6" s="503" t="s">
        <v>262</v>
      </c>
      <c r="G6" s="503"/>
      <c r="H6" s="503"/>
      <c r="I6" s="503"/>
      <c r="J6" s="503"/>
      <c r="K6" s="503"/>
      <c r="L6" s="503"/>
      <c r="M6" s="503"/>
      <c r="N6" s="503"/>
    </row>
    <row r="7" spans="2:14" x14ac:dyDescent="0.25">
      <c r="B7" s="124" t="s">
        <v>6</v>
      </c>
      <c r="C7" s="138"/>
      <c r="D7" s="138"/>
      <c r="F7" s="503"/>
      <c r="G7" s="503"/>
      <c r="H7" s="503"/>
      <c r="I7" s="503"/>
      <c r="J7" s="503"/>
      <c r="K7" s="503"/>
      <c r="L7" s="503"/>
      <c r="M7" s="503"/>
      <c r="N7" s="503"/>
    </row>
    <row r="8" spans="2:14" x14ac:dyDescent="0.25">
      <c r="B8" s="124"/>
      <c r="F8" s="503"/>
      <c r="G8" s="503"/>
      <c r="H8" s="503"/>
      <c r="I8" s="503"/>
      <c r="J8" s="503"/>
      <c r="K8" s="503"/>
      <c r="L8" s="503"/>
      <c r="M8" s="503"/>
      <c r="N8" s="503"/>
    </row>
    <row r="9" spans="2:14" s="72" customFormat="1" ht="15" customHeight="1" x14ac:dyDescent="0.25">
      <c r="F9" s="503"/>
      <c r="G9" s="503"/>
      <c r="H9" s="503"/>
      <c r="I9" s="503"/>
      <c r="J9" s="503"/>
      <c r="K9" s="503"/>
      <c r="L9" s="503"/>
      <c r="M9" s="503"/>
      <c r="N9" s="503"/>
    </row>
    <row r="10" spans="2:14" s="72" customFormat="1" ht="15.75" x14ac:dyDescent="0.25">
      <c r="B10" s="312" t="s">
        <v>235</v>
      </c>
      <c r="C10" s="300"/>
      <c r="F10" s="143"/>
      <c r="H10" s="301"/>
      <c r="I10" s="301"/>
      <c r="J10" s="301"/>
      <c r="K10" s="301"/>
    </row>
    <row r="11" spans="2:14" ht="38.25" customHeight="1" x14ac:dyDescent="0.25">
      <c r="B11" s="498" t="s">
        <v>237</v>
      </c>
      <c r="C11" s="499"/>
      <c r="D11" s="316" t="s">
        <v>257</v>
      </c>
      <c r="E11" s="234" t="s">
        <v>224</v>
      </c>
      <c r="F11" s="235" t="s">
        <v>220</v>
      </c>
      <c r="G11" s="127" t="s">
        <v>221</v>
      </c>
      <c r="H11" s="125" t="s">
        <v>290</v>
      </c>
      <c r="I11" s="190" t="s">
        <v>241</v>
      </c>
      <c r="J11" s="125" t="s">
        <v>234</v>
      </c>
      <c r="K11" s="190" t="s">
        <v>242</v>
      </c>
      <c r="L11" s="190" t="s">
        <v>254</v>
      </c>
      <c r="M11" s="190" t="s">
        <v>255</v>
      </c>
      <c r="N11" s="190" t="s">
        <v>240</v>
      </c>
    </row>
    <row r="12" spans="2:14" ht="30.75" customHeight="1" x14ac:dyDescent="0.25">
      <c r="B12" s="504" t="s">
        <v>250</v>
      </c>
      <c r="C12" s="505"/>
      <c r="D12" s="322"/>
      <c r="E12" s="146"/>
      <c r="F12" s="146"/>
      <c r="G12" s="337"/>
      <c r="H12" s="338"/>
      <c r="I12" s="97">
        <f>SUM(G12:H12)</f>
        <v>0</v>
      </c>
      <c r="J12" s="337"/>
      <c r="K12" s="97">
        <f>I12+J12</f>
        <v>0</v>
      </c>
      <c r="L12" s="97">
        <f>E12*F12*I12</f>
        <v>0</v>
      </c>
      <c r="M12" s="97">
        <f>E12*F12*J12</f>
        <v>0</v>
      </c>
      <c r="N12" s="97">
        <f>L12+M12</f>
        <v>0</v>
      </c>
    </row>
    <row r="13" spans="2:14" ht="30.75" customHeight="1" x14ac:dyDescent="0.25">
      <c r="B13" s="504"/>
      <c r="C13" s="505"/>
      <c r="D13" s="322"/>
      <c r="E13" s="146"/>
      <c r="F13" s="146"/>
      <c r="G13" s="337"/>
      <c r="H13" s="338"/>
      <c r="I13" s="97">
        <f>SUM(G13:H13)</f>
        <v>0</v>
      </c>
      <c r="J13" s="337"/>
      <c r="K13" s="97">
        <f>I13+J13</f>
        <v>0</v>
      </c>
      <c r="L13" s="97">
        <f t="shared" ref="L13:L15" si="0">E13*F13*I13</f>
        <v>0</v>
      </c>
      <c r="M13" s="97">
        <f t="shared" ref="M13:M15" si="1">E13*F13*J13</f>
        <v>0</v>
      </c>
      <c r="N13" s="97">
        <f t="shared" ref="N13:N15" si="2">L13+M13</f>
        <v>0</v>
      </c>
    </row>
    <row r="14" spans="2:14" ht="30.75" customHeight="1" x14ac:dyDescent="0.25">
      <c r="B14" s="504"/>
      <c r="C14" s="505"/>
      <c r="D14" s="322"/>
      <c r="E14" s="146"/>
      <c r="F14" s="146"/>
      <c r="G14" s="337"/>
      <c r="H14" s="338"/>
      <c r="I14" s="97">
        <f>SUM(G14:H14)</f>
        <v>0</v>
      </c>
      <c r="J14" s="337"/>
      <c r="K14" s="97">
        <f>I14+J14</f>
        <v>0</v>
      </c>
      <c r="L14" s="97">
        <f t="shared" si="0"/>
        <v>0</v>
      </c>
      <c r="M14" s="97">
        <f t="shared" si="1"/>
        <v>0</v>
      </c>
      <c r="N14" s="97">
        <f t="shared" si="2"/>
        <v>0</v>
      </c>
    </row>
    <row r="15" spans="2:14" ht="30.75" customHeight="1" x14ac:dyDescent="0.25">
      <c r="B15" s="504"/>
      <c r="C15" s="505"/>
      <c r="D15" s="322"/>
      <c r="E15" s="146"/>
      <c r="F15" s="146"/>
      <c r="G15" s="337"/>
      <c r="H15" s="338"/>
      <c r="I15" s="97">
        <f>SUM(G15:H15)</f>
        <v>0</v>
      </c>
      <c r="J15" s="337"/>
      <c r="K15" s="97">
        <f>I15+J15</f>
        <v>0</v>
      </c>
      <c r="L15" s="97">
        <f t="shared" si="0"/>
        <v>0</v>
      </c>
      <c r="M15" s="97">
        <f t="shared" si="1"/>
        <v>0</v>
      </c>
      <c r="N15" s="97">
        <f t="shared" si="2"/>
        <v>0</v>
      </c>
    </row>
    <row r="16" spans="2:14" s="124" customFormat="1" ht="38.25" customHeight="1" x14ac:dyDescent="0.25">
      <c r="B16" s="317"/>
      <c r="C16" s="317"/>
      <c r="D16" s="317"/>
      <c r="E16" s="305"/>
      <c r="F16" s="305"/>
      <c r="G16" s="319"/>
      <c r="H16" s="320"/>
      <c r="I16" s="318"/>
      <c r="J16" s="319"/>
      <c r="K16" s="318" t="s">
        <v>253</v>
      </c>
      <c r="L16" s="323">
        <f>SUM(L12:L15)</f>
        <v>0</v>
      </c>
      <c r="M16" s="323">
        <f>SUM(M12:M15)</f>
        <v>0</v>
      </c>
      <c r="N16" s="323">
        <f>SUM(N12:N15)</f>
        <v>0</v>
      </c>
    </row>
    <row r="17" spans="2:14" x14ac:dyDescent="0.25">
      <c r="F17" s="140"/>
      <c r="H17" s="58"/>
      <c r="I17" s="141"/>
      <c r="J17" s="58"/>
      <c r="K17" s="303"/>
      <c r="M17" s="58"/>
    </row>
    <row r="18" spans="2:14" s="72" customFormat="1" ht="15.75" x14ac:dyDescent="0.25">
      <c r="B18" s="312" t="s">
        <v>256</v>
      </c>
      <c r="C18" s="300"/>
      <c r="D18" s="300"/>
      <c r="F18" s="143"/>
      <c r="H18" s="301"/>
      <c r="I18" s="301"/>
      <c r="J18" s="301"/>
      <c r="K18" s="301"/>
    </row>
    <row r="19" spans="2:14" ht="38.25" customHeight="1" x14ac:dyDescent="0.25">
      <c r="B19" s="498" t="s">
        <v>237</v>
      </c>
      <c r="C19" s="499"/>
      <c r="D19" s="316" t="s">
        <v>257</v>
      </c>
      <c r="E19" s="235" t="s">
        <v>220</v>
      </c>
      <c r="F19" s="304" t="s">
        <v>265</v>
      </c>
      <c r="G19" s="125" t="s">
        <v>264</v>
      </c>
      <c r="H19" s="127" t="s">
        <v>222</v>
      </c>
      <c r="I19" s="125" t="s">
        <v>238</v>
      </c>
      <c r="J19" s="125" t="s">
        <v>290</v>
      </c>
      <c r="K19" s="190" t="s">
        <v>232</v>
      </c>
      <c r="L19" s="190" t="s">
        <v>254</v>
      </c>
      <c r="M19" s="190" t="s">
        <v>255</v>
      </c>
      <c r="N19" s="190" t="s">
        <v>240</v>
      </c>
    </row>
    <row r="20" spans="2:14" ht="30.75" customHeight="1" x14ac:dyDescent="0.25">
      <c r="B20" s="501"/>
      <c r="C20" s="502"/>
      <c r="D20" s="322" t="s">
        <v>258</v>
      </c>
      <c r="E20" s="146"/>
      <c r="F20" s="339"/>
      <c r="G20" s="340"/>
      <c r="H20" s="337"/>
      <c r="I20" s="337"/>
      <c r="J20" s="338"/>
      <c r="K20" s="97">
        <f>SUM(H20:J20)</f>
        <v>0</v>
      </c>
      <c r="L20" s="97">
        <f>K20*G20*E20</f>
        <v>0</v>
      </c>
      <c r="M20" s="97">
        <f>N20-L20</f>
        <v>0</v>
      </c>
      <c r="N20" s="97">
        <f>E20*K20</f>
        <v>0</v>
      </c>
    </row>
    <row r="21" spans="2:14" ht="30.75" customHeight="1" x14ac:dyDescent="0.25">
      <c r="B21" s="501"/>
      <c r="C21" s="502"/>
      <c r="D21" s="322"/>
      <c r="E21" s="146"/>
      <c r="F21" s="339"/>
      <c r="G21" s="340"/>
      <c r="H21" s="337"/>
      <c r="I21" s="337"/>
      <c r="J21" s="338"/>
      <c r="K21" s="97">
        <f>SUM(H21:J21)</f>
        <v>0</v>
      </c>
      <c r="L21" s="97">
        <f t="shared" ref="L21:L23" si="3">K21*G21*E21</f>
        <v>0</v>
      </c>
      <c r="M21" s="97">
        <f t="shared" ref="M21:M23" si="4">N21-L21</f>
        <v>0</v>
      </c>
      <c r="N21" s="97">
        <f t="shared" ref="N21:N23" si="5">E21*K21</f>
        <v>0</v>
      </c>
    </row>
    <row r="22" spans="2:14" ht="30.75" customHeight="1" x14ac:dyDescent="0.25">
      <c r="B22" s="501"/>
      <c r="C22" s="502"/>
      <c r="D22" s="322"/>
      <c r="E22" s="146"/>
      <c r="F22" s="339"/>
      <c r="G22" s="340"/>
      <c r="H22" s="337"/>
      <c r="I22" s="337"/>
      <c r="J22" s="338"/>
      <c r="K22" s="97">
        <f>SUM(H22:J22)</f>
        <v>0</v>
      </c>
      <c r="L22" s="97">
        <f t="shared" si="3"/>
        <v>0</v>
      </c>
      <c r="M22" s="97">
        <f t="shared" si="4"/>
        <v>0</v>
      </c>
      <c r="N22" s="97">
        <f t="shared" si="5"/>
        <v>0</v>
      </c>
    </row>
    <row r="23" spans="2:14" ht="30.75" customHeight="1" x14ac:dyDescent="0.25">
      <c r="B23" s="501" t="s">
        <v>266</v>
      </c>
      <c r="C23" s="502"/>
      <c r="D23" s="324" t="s">
        <v>270</v>
      </c>
      <c r="E23" s="81"/>
      <c r="F23" s="339"/>
      <c r="G23" s="340"/>
      <c r="H23" s="337"/>
      <c r="I23" s="337"/>
      <c r="J23" s="338"/>
      <c r="K23" s="97">
        <f>SUM(H23:J23)</f>
        <v>0</v>
      </c>
      <c r="L23" s="97">
        <f t="shared" si="3"/>
        <v>0</v>
      </c>
      <c r="M23" s="97">
        <f t="shared" si="4"/>
        <v>0</v>
      </c>
      <c r="N23" s="97">
        <f t="shared" si="5"/>
        <v>0</v>
      </c>
    </row>
    <row r="24" spans="2:14" s="124" customFormat="1" ht="38.25" customHeight="1" x14ac:dyDescent="0.25">
      <c r="B24" s="317"/>
      <c r="C24" s="317"/>
      <c r="D24" s="317"/>
      <c r="E24" s="318"/>
      <c r="F24" s="305"/>
      <c r="G24" s="321"/>
      <c r="H24" s="319"/>
      <c r="I24" s="319"/>
      <c r="J24" s="319"/>
      <c r="K24" s="318" t="s">
        <v>253</v>
      </c>
      <c r="L24" s="323">
        <f>SUM(L20:L23)</f>
        <v>0</v>
      </c>
      <c r="M24" s="323">
        <f>SUM(M20:M23)</f>
        <v>0</v>
      </c>
      <c r="N24" s="323">
        <f>SUM(N20:N23)</f>
        <v>0</v>
      </c>
    </row>
    <row r="25" spans="2:14" x14ac:dyDescent="0.25">
      <c r="G25" s="58"/>
      <c r="I25" s="140"/>
      <c r="J25" s="58"/>
      <c r="M25" s="58"/>
    </row>
    <row r="26" spans="2:14" x14ac:dyDescent="0.25">
      <c r="G26" s="58"/>
      <c r="H26" s="141"/>
      <c r="J26" s="58"/>
      <c r="M26" s="58"/>
    </row>
    <row r="27" spans="2:14" s="121" customFormat="1" ht="38.25" customHeight="1" x14ac:dyDescent="0.25">
      <c r="H27" s="313"/>
      <c r="K27" s="314" t="s">
        <v>246</v>
      </c>
      <c r="L27" s="315">
        <f>L16+L24</f>
        <v>0</v>
      </c>
      <c r="M27" s="315">
        <f t="shared" ref="M27:N27" si="6">M16+M24</f>
        <v>0</v>
      </c>
      <c r="N27" s="315">
        <f t="shared" si="6"/>
        <v>0</v>
      </c>
    </row>
    <row r="28" spans="2:14" x14ac:dyDescent="0.25">
      <c r="G28" s="58"/>
      <c r="H28" s="141"/>
      <c r="J28" s="58"/>
      <c r="K28" s="141"/>
      <c r="L28" s="305"/>
      <c r="M28" s="306"/>
    </row>
    <row r="29" spans="2:14" ht="15" hidden="1" customHeight="1" x14ac:dyDescent="0.25">
      <c r="B29" s="58" t="s">
        <v>259</v>
      </c>
      <c r="F29" s="140"/>
      <c r="H29" s="58"/>
      <c r="I29" s="141"/>
      <c r="J29" s="58"/>
      <c r="L29" s="141"/>
      <c r="M29" s="58"/>
    </row>
    <row r="30" spans="2:14" ht="15" hidden="1" customHeight="1" x14ac:dyDescent="0.25">
      <c r="B30" s="58" t="s">
        <v>260</v>
      </c>
      <c r="F30" s="140"/>
      <c r="H30" s="58"/>
      <c r="I30" s="141"/>
      <c r="J30" s="58"/>
      <c r="L30" s="141"/>
      <c r="M30" s="58"/>
    </row>
    <row r="31" spans="2:14" ht="15" hidden="1" customHeight="1" x14ac:dyDescent="0.25">
      <c r="B31" s="58" t="s">
        <v>263</v>
      </c>
      <c r="F31" s="140"/>
      <c r="H31" s="58"/>
      <c r="I31" s="141"/>
      <c r="J31" s="58"/>
      <c r="L31" s="141"/>
      <c r="M31" s="58"/>
    </row>
    <row r="32" spans="2:14" ht="15" hidden="1" customHeight="1" x14ac:dyDescent="0.25">
      <c r="B32" s="58" t="s">
        <v>261</v>
      </c>
      <c r="F32" s="140"/>
      <c r="H32" s="58"/>
      <c r="I32" s="141"/>
      <c r="J32" s="58"/>
      <c r="L32" s="141"/>
      <c r="M32" s="58"/>
    </row>
    <row r="33" spans="2:13" hidden="1" x14ac:dyDescent="0.25">
      <c r="B33" s="58" t="s">
        <v>223</v>
      </c>
      <c r="F33" s="140"/>
      <c r="H33" s="58"/>
      <c r="I33" s="141"/>
      <c r="J33" s="58"/>
      <c r="L33" s="141"/>
      <c r="M33" s="58"/>
    </row>
    <row r="34" spans="2:13" hidden="1" x14ac:dyDescent="0.25">
      <c r="B34" s="58" t="s">
        <v>266</v>
      </c>
      <c r="E34" s="140"/>
      <c r="F34" s="140"/>
      <c r="G34" s="58"/>
      <c r="H34" s="141"/>
      <c r="J34" s="58"/>
      <c r="K34" s="141"/>
      <c r="M34" s="58"/>
    </row>
    <row r="35" spans="2:13" x14ac:dyDescent="0.25">
      <c r="E35" s="140"/>
      <c r="F35" s="140"/>
      <c r="G35" s="58"/>
      <c r="H35" s="141"/>
      <c r="J35" s="58"/>
      <c r="K35" s="141"/>
      <c r="M35" s="58"/>
    </row>
  </sheetData>
  <sheetProtection sheet="1" formatCells="0" formatRows="0" insertColumns="0" insertRows="0" insertHyperlinks="0" sort="0" pivotTables="0"/>
  <mergeCells count="11">
    <mergeCell ref="B22:C22"/>
    <mergeCell ref="B23:C23"/>
    <mergeCell ref="B12:C12"/>
    <mergeCell ref="B13:C13"/>
    <mergeCell ref="B14:C14"/>
    <mergeCell ref="B15:C15"/>
    <mergeCell ref="F6:N9"/>
    <mergeCell ref="B11:C11"/>
    <mergeCell ref="B19:C19"/>
    <mergeCell ref="B20:C20"/>
    <mergeCell ref="B21:C21"/>
  </mergeCells>
  <conditionalFormatting sqref="C5:C7">
    <cfRule type="containsBlanks" dxfId="1" priority="7">
      <formula>LEN(TRIM(C5))=0</formula>
    </cfRule>
  </conditionalFormatting>
  <conditionalFormatting sqref="G12:H16 J12:J16 G20:J23 H24:J24">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2.xml><?xml version="1.0" encoding="utf-8"?>
<ds:datastoreItem xmlns:ds="http://schemas.openxmlformats.org/officeDocument/2006/customXml" ds:itemID="{D5646114-A851-45B0-968C-9B1AE11B3762}">
  <ds:schemaRefs>
    <ds:schemaRef ds:uri="http://purl.org/dc/elements/1.1/"/>
    <ds:schemaRef ds:uri="http://schemas.openxmlformats.org/package/2006/metadata/core-properties"/>
    <ds:schemaRef ds:uri="d6c1bc09-1b62-4067-bd7f-5308a3885c24"/>
    <ds:schemaRef ds:uri="http://schemas.microsoft.com/office/infopath/2007/PartnerControls"/>
    <ds:schemaRef ds:uri="http://purl.org/dc/terms/"/>
    <ds:schemaRef ds:uri="http://schemas.microsoft.com/office/2006/metadata/properties"/>
    <ds:schemaRef ds:uri="http://schemas.microsoft.com/office/2006/documentManagement/types"/>
    <ds:schemaRef ds:uri="95142d19-fd3b-4b08-9efc-8a16e808819c"/>
    <ds:schemaRef ds:uri="http://www.w3.org/XML/1998/namespace"/>
    <ds:schemaRef ds:uri="http://purl.org/dc/dcmitype/"/>
    <ds:schemaRef ds:uri="df1b41f3-df50-4a54-b279-fbf9391f70ad"/>
    <ds:schemaRef ds:uri="660d7b20-bb66-4bc2-9524-870c3b303bbd"/>
    <ds:schemaRef ds:uri="c5178ee5-90bb-49b4-98a9-021b31b46cf9"/>
    <ds:schemaRef ds:uri="c5f5acec-dfe3-4b07-a531-b5b6631dd987"/>
  </ds:schemaRefs>
</ds:datastoreItem>
</file>

<file path=customXml/itemProps3.xml><?xml version="1.0" encoding="utf-8"?>
<ds:datastoreItem xmlns:ds="http://schemas.openxmlformats.org/officeDocument/2006/customXml" ds:itemID="{2A3FC18C-B559-46DE-B6C6-CEC4A2E2B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C1_SIA</vt:lpstr>
      <vt:lpstr>C1_DIA</vt:lpstr>
      <vt:lpstr>C1_WAN_Small</vt:lpstr>
      <vt:lpstr>C1_WAN_Large</vt:lpstr>
      <vt:lpstr>C1_DIA_WAN_menu</vt:lpstr>
      <vt:lpstr>C1_DIA_WAN_site</vt:lpstr>
      <vt:lpstr>C1_Dark_Lit</vt:lpstr>
      <vt:lpstr>C1_HotspotLending</vt:lpstr>
      <vt:lpstr>C1_BookmobileBus</vt:lpstr>
      <vt:lpstr>C2_Pricing_Sheet_BySite</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Felicia Black</cp:lastModifiedBy>
  <cp:revision/>
  <cp:lastPrinted>2024-09-20T13:41:20Z</cp:lastPrinted>
  <dcterms:created xsi:type="dcterms:W3CDTF">2019-09-10T17:38:26Z</dcterms:created>
  <dcterms:modified xsi:type="dcterms:W3CDTF">2024-10-16T20:07:20Z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