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Z:\Accounting Operations\Procurement and Contract Services\Formal Solicitations\2024-2025\7-EC2-0125\Texas\3. Solicitation Documents\"/>
    </mc:Choice>
  </mc:AlternateContent>
  <xr:revisionPtr revIDLastSave="0" documentId="8_{68437120-F78D-4F83-99F6-0C11B9DD8684}" xr6:coauthVersionLast="47" xr6:coauthVersionMax="47" xr10:uidLastSave="{00000000-0000-0000-0000-000000000000}"/>
  <bookViews>
    <workbookView xWindow="-28920" yWindow="-120" windowWidth="29040" windowHeight="15840" xr2:uid="{BB2A47CC-1801-410A-AD0D-008D6339D6E4}"/>
  </bookViews>
  <sheets>
    <sheet name="Price Sheet" sheetId="1" r:id="rId1"/>
    <sheet name="Site Lis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E24" i="1"/>
  <c r="E25" i="1"/>
  <c r="E26" i="1"/>
  <c r="E27" i="1"/>
  <c r="E28" i="1"/>
  <c r="E29" i="1"/>
  <c r="E30" i="1"/>
  <c r="E31" i="1"/>
  <c r="E32" i="1"/>
  <c r="E33" i="1"/>
  <c r="E34" i="1"/>
  <c r="E35" i="1"/>
  <c r="E36" i="1"/>
  <c r="E37" i="1"/>
  <c r="E38" i="1"/>
  <c r="E39" i="1"/>
  <c r="E40" i="1"/>
  <c r="E41" i="1"/>
  <c r="E42" i="1"/>
  <c r="E43" i="1"/>
  <c r="E44" i="1"/>
  <c r="E45" i="1"/>
  <c r="E46" i="1"/>
  <c r="E47" i="1"/>
  <c r="E48" i="1"/>
  <c r="L48" i="1" s="1"/>
  <c r="E49" i="1"/>
  <c r="E50" i="1"/>
  <c r="E51" i="1"/>
  <c r="E52" i="1"/>
  <c r="E53" i="1"/>
  <c r="E54" i="1"/>
  <c r="E55" i="1"/>
  <c r="E56" i="1"/>
  <c r="E57" i="1"/>
  <c r="E58" i="1"/>
  <c r="E59" i="1"/>
  <c r="E60" i="1"/>
  <c r="E61" i="1"/>
  <c r="E62" i="1"/>
  <c r="E63" i="1"/>
  <c r="E64" i="1"/>
  <c r="E65" i="1"/>
  <c r="E66" i="1"/>
  <c r="E67" i="1"/>
  <c r="E23" i="1"/>
  <c r="L46" i="1"/>
  <c r="L47"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P46" i="1"/>
  <c r="P47" i="1"/>
  <c r="P48" i="1"/>
  <c r="P49" i="1"/>
  <c r="P50" i="1"/>
  <c r="P51" i="1"/>
  <c r="P52" i="1"/>
  <c r="P53" i="1"/>
  <c r="P54" i="1"/>
  <c r="P55" i="1"/>
  <c r="P56" i="1"/>
  <c r="P57" i="1"/>
  <c r="P58" i="1"/>
  <c r="P59" i="1"/>
  <c r="P60" i="1"/>
  <c r="P61" i="1"/>
  <c r="P62" i="1"/>
  <c r="P63" i="1"/>
  <c r="P64" i="1"/>
  <c r="P24" i="1"/>
  <c r="P25" i="1"/>
  <c r="P26" i="1"/>
  <c r="P27" i="1"/>
  <c r="P28" i="1"/>
  <c r="P29" i="1"/>
  <c r="P30" i="1"/>
  <c r="P31" i="1"/>
  <c r="P32" i="1"/>
  <c r="P33" i="1"/>
  <c r="P34" i="1"/>
  <c r="P35" i="1"/>
  <c r="P36" i="1"/>
  <c r="P37" i="1"/>
  <c r="P38" i="1"/>
  <c r="P39" i="1"/>
  <c r="P40" i="1"/>
  <c r="P41" i="1"/>
  <c r="P42" i="1"/>
  <c r="P43" i="1"/>
  <c r="P44" i="1"/>
  <c r="P45" i="1"/>
  <c r="L51" i="1"/>
  <c r="L50" i="1"/>
  <c r="L49" i="1"/>
  <c r="V67" i="1" l="1"/>
  <c r="T67" i="1"/>
  <c r="R67" i="1"/>
  <c r="P67" i="1"/>
  <c r="K67" i="1"/>
  <c r="J67" i="1" s="1"/>
  <c r="V66" i="1"/>
  <c r="T66" i="1"/>
  <c r="R66" i="1"/>
  <c r="P66" i="1"/>
  <c r="K66" i="1"/>
  <c r="J66" i="1" s="1"/>
  <c r="M66" i="1" s="1"/>
  <c r="K45" i="1"/>
  <c r="J45" i="1" s="1"/>
  <c r="K44" i="1"/>
  <c r="J44" i="1" s="1"/>
  <c r="K43" i="1"/>
  <c r="J43" i="1" s="1"/>
  <c r="K42" i="1"/>
  <c r="J42" i="1" s="1"/>
  <c r="L42" i="1"/>
  <c r="K41" i="1"/>
  <c r="J41" i="1" s="1"/>
  <c r="K40" i="1"/>
  <c r="J40" i="1" s="1"/>
  <c r="M40" i="1" s="1"/>
  <c r="L40" i="1"/>
  <c r="K39" i="1"/>
  <c r="J39" i="1" s="1"/>
  <c r="K38" i="1"/>
  <c r="J38" i="1" s="1"/>
  <c r="L38" i="1"/>
  <c r="K37" i="1"/>
  <c r="J37" i="1" s="1"/>
  <c r="K36" i="1"/>
  <c r="J36" i="1" s="1"/>
  <c r="K35" i="1"/>
  <c r="J35" i="1" s="1"/>
  <c r="K34" i="1"/>
  <c r="J34" i="1" s="1"/>
  <c r="K33" i="1"/>
  <c r="J33" i="1" s="1"/>
  <c r="K32" i="1"/>
  <c r="J32" i="1" s="1"/>
  <c r="L32" i="1"/>
  <c r="K31" i="1"/>
  <c r="J31" i="1" s="1"/>
  <c r="K30" i="1"/>
  <c r="J30" i="1" s="1"/>
  <c r="K29" i="1"/>
  <c r="J29" i="1" s="1"/>
  <c r="K28" i="1"/>
  <c r="J28" i="1" s="1"/>
  <c r="K27" i="1"/>
  <c r="J27" i="1" s="1"/>
  <c r="K26" i="1"/>
  <c r="J26" i="1" s="1"/>
  <c r="L26" i="1"/>
  <c r="K25" i="1"/>
  <c r="J25" i="1" s="1"/>
  <c r="V24" i="1"/>
  <c r="K24" i="1"/>
  <c r="J24" i="1" s="1"/>
  <c r="L24" i="1"/>
  <c r="V23" i="1"/>
  <c r="T23" i="1"/>
  <c r="R23" i="1"/>
  <c r="P23" i="1"/>
  <c r="K23" i="1"/>
  <c r="J23" i="1" s="1"/>
  <c r="E22" i="1"/>
  <c r="N28" i="1" l="1"/>
  <c r="N29" i="1"/>
  <c r="N27" i="1"/>
  <c r="M34" i="1"/>
  <c r="M38" i="1"/>
  <c r="N30" i="1"/>
  <c r="M42" i="1"/>
  <c r="M32" i="1"/>
  <c r="N35" i="1"/>
  <c r="N36" i="1"/>
  <c r="N39" i="1"/>
  <c r="M24" i="1"/>
  <c r="M26" i="1"/>
  <c r="N43" i="1"/>
  <c r="N44" i="1"/>
  <c r="N45" i="1"/>
  <c r="P68" i="1"/>
  <c r="N67" i="1"/>
  <c r="R68" i="1"/>
  <c r="N23" i="1"/>
  <c r="N24" i="1"/>
  <c r="L36" i="1"/>
  <c r="N40" i="1"/>
  <c r="N25" i="1"/>
  <c r="N26" i="1"/>
  <c r="N41" i="1"/>
  <c r="N42" i="1"/>
  <c r="T68" i="1"/>
  <c r="L28" i="1"/>
  <c r="M30" i="1"/>
  <c r="N31" i="1"/>
  <c r="N32" i="1"/>
  <c r="L44" i="1"/>
  <c r="M44" i="1"/>
  <c r="V68" i="1"/>
  <c r="L30" i="1"/>
  <c r="N33" i="1"/>
  <c r="N34" i="1"/>
  <c r="N66" i="1"/>
  <c r="M28" i="1"/>
  <c r="L34" i="1"/>
  <c r="M36" i="1"/>
  <c r="N37" i="1"/>
  <c r="N38" i="1"/>
  <c r="L66" i="1"/>
  <c r="J68" i="1"/>
  <c r="L23" i="1"/>
  <c r="L27" i="1"/>
  <c r="L31" i="1"/>
  <c r="L35" i="1"/>
  <c r="L39" i="1"/>
  <c r="L45" i="1"/>
  <c r="L67" i="1"/>
  <c r="M23" i="1"/>
  <c r="M25" i="1"/>
  <c r="M27" i="1"/>
  <c r="M29" i="1"/>
  <c r="M31" i="1"/>
  <c r="M33" i="1"/>
  <c r="M35" i="1"/>
  <c r="M37" i="1"/>
  <c r="M39" i="1"/>
  <c r="M41" i="1"/>
  <c r="M43" i="1"/>
  <c r="M45" i="1"/>
  <c r="M67" i="1"/>
  <c r="L25" i="1"/>
  <c r="L29" i="1"/>
  <c r="L33" i="1"/>
  <c r="L37" i="1"/>
  <c r="L41" i="1"/>
  <c r="L43" i="1"/>
  <c r="K68" i="1"/>
  <c r="N68" i="1" l="1"/>
  <c r="C72" i="1" s="1"/>
  <c r="M68" i="1"/>
  <c r="C73" i="1" s="1"/>
  <c r="L68" i="1"/>
  <c r="C7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I20" authorId="0" shapeId="0" xr:uid="{839315CE-704E-4151-97D9-5AA7F09FC04B}">
      <text>
        <r>
          <rPr>
            <sz val="9"/>
            <color indexed="81"/>
            <rFont val="Tahoma"/>
            <family val="2"/>
          </rPr>
          <t>Vendor is to enter the E-rate eligible percentage based on manufacturer guidance for the product quoted.</t>
        </r>
      </text>
    </comment>
  </commentList>
</comments>
</file>

<file path=xl/sharedStrings.xml><?xml version="1.0" encoding="utf-8"?>
<sst xmlns="http://schemas.openxmlformats.org/spreadsheetml/2006/main" count="209" uniqueCount="149">
  <si>
    <t>Pricing Attachment - Category 2</t>
  </si>
  <si>
    <t>Applicant (BEN):</t>
  </si>
  <si>
    <t>San Antonio Texas</t>
  </si>
  <si>
    <t>BEN#:</t>
  </si>
  <si>
    <t>Form 470#:</t>
  </si>
  <si>
    <t>Service Provider:</t>
  </si>
  <si>
    <t>SPIN:</t>
  </si>
  <si>
    <t>Contact Name:</t>
  </si>
  <si>
    <t>Contact E-mail:</t>
  </si>
  <si>
    <t>Contact Phone:</t>
  </si>
  <si>
    <t>Site Visit Attendee:</t>
  </si>
  <si>
    <t>Pricing Sheet Response Instructions</t>
  </si>
  <si>
    <t>*Please complete the yellow cells with your proposed solution. The blue columns are autopopulated and should not be edited.</t>
  </si>
  <si>
    <t>**If you do not plan to offer a specific line item, please place "N/A" in the Proposed Solution "Make" Column.</t>
  </si>
  <si>
    <t>***Specific models have been listed below to provide a better understanding of the specs the applicant is interested in. As per E-rate rules, ALL proposals that include solutions functionally equivalent to the models listed below will be reviewed and considered. If you provide an equivalent solution, you must also provide documentation that demonstrates the solution listed on your response is functionally equivalent to what is requested.</t>
  </si>
  <si>
    <t xml:space="preserve">****Should there be a discrepancy between the fees listed in this Pricing Attachment and any other proposal response document, the costs offered in this document shall prevail.  </t>
  </si>
  <si>
    <t>Requested Solution (or equivalent)</t>
  </si>
  <si>
    <t>*Proposed Solution</t>
  </si>
  <si>
    <t>Cost Calculations</t>
  </si>
  <si>
    <t>Extended E-rate Eligible Cost by Location</t>
  </si>
  <si>
    <t>IDEA Brackenridge</t>
  </si>
  <si>
    <t>IDEA Ewing Halsell</t>
  </si>
  <si>
    <t>IDEA Najim</t>
  </si>
  <si>
    <t>IDEA Judson</t>
  </si>
  <si>
    <t>Type of Equipment</t>
  </si>
  <si>
    <t>Make</t>
  </si>
  <si>
    <t>Model #</t>
  </si>
  <si>
    <t>Quantity</t>
  </si>
  <si>
    <t>**Make</t>
  </si>
  <si>
    <t>***Model</t>
  </si>
  <si>
    <t>Unit Cost</t>
  </si>
  <si>
    <r>
      <t xml:space="preserve">E-rate </t>
    </r>
    <r>
      <rPr>
        <b/>
        <u/>
        <sz val="10"/>
        <color theme="1"/>
        <rFont val="Aptos Narrow"/>
        <family val="2"/>
        <scheme val="minor"/>
      </rPr>
      <t>Eligible</t>
    </r>
    <r>
      <rPr>
        <b/>
        <sz val="10"/>
        <color theme="1"/>
        <rFont val="Aptos Narrow"/>
        <family val="2"/>
        <scheme val="minor"/>
      </rPr>
      <t xml:space="preserve"> % of the Model</t>
    </r>
  </si>
  <si>
    <t>Unit E-rate Ineligible Cost</t>
  </si>
  <si>
    <t>Unit E-rate Eligible Cost</t>
  </si>
  <si>
    <t>Total Extended Cost</t>
  </si>
  <si>
    <t>Total Extended E-rate Ineligible Cost</t>
  </si>
  <si>
    <t>Total Extended E-rate Eligible Cost</t>
  </si>
  <si>
    <t xml:space="preserve">Qty </t>
  </si>
  <si>
    <t>Ext Cost</t>
  </si>
  <si>
    <t>Data Distribution</t>
  </si>
  <si>
    <t>Example Brand</t>
  </si>
  <si>
    <t>Example Model</t>
  </si>
  <si>
    <t>ABC Brand</t>
  </si>
  <si>
    <t>XYC Model</t>
  </si>
  <si>
    <t>X.XX</t>
  </si>
  <si>
    <t>$X.XX</t>
  </si>
  <si>
    <t>Blank</t>
  </si>
  <si>
    <t>Wireless Data Distribution</t>
  </si>
  <si>
    <t>CW9164I-MR</t>
  </si>
  <si>
    <t>Catalyst 9164I AP (W6E, tri-band 4x4) w/Meraki</t>
  </si>
  <si>
    <t>CW9166I-MR</t>
  </si>
  <si>
    <t>Catalyst 9166I AP (W6E, tri-band 4x4) w/Meraki</t>
  </si>
  <si>
    <t>C9300-48P-EDU</t>
  </si>
  <si>
    <t>Catalyst 9300 48-port PoE+, K12</t>
  </si>
  <si>
    <t>License</t>
  </si>
  <si>
    <t>PI-LFAS-T</t>
  </si>
  <si>
    <t>Prime Infrastructure Lifecycle &amp; Assurance Term - Smart Lic</t>
  </si>
  <si>
    <t>PI-LFAS-AP-T-3Y</t>
  </si>
  <si>
    <t>PI Dev Lic for Lifecycle &amp; Assurance Term 3Y</t>
  </si>
  <si>
    <t>Module</t>
  </si>
  <si>
    <t>PWR-C1-715WAC-P/2</t>
  </si>
  <si>
    <t>715W AC 80+ platinum Config 1 SecondaryPower Supply</t>
  </si>
  <si>
    <t>C9300-DNA-A-48</t>
  </si>
  <si>
    <t>C9300 DNA Advantage, 48-Port Term Licenses</t>
  </si>
  <si>
    <t>C9300-DNA-A-48-3Y</t>
  </si>
  <si>
    <t>C9300 DNA Advantage, 48-Port, 3 Year Term License</t>
  </si>
  <si>
    <t>TE-C9K-SW</t>
  </si>
  <si>
    <t>TE agent for IOSXE on C9K</t>
  </si>
  <si>
    <t>D-DNAS-EXT-S-T</t>
  </si>
  <si>
    <t>Cisco DNA Spaces Extend Term License for Catalyst Switches</t>
  </si>
  <si>
    <t>D-DNAS-EXT-S-3Y</t>
  </si>
  <si>
    <t>Cisco DNA Spaces Extend for Catalyst Switching - 3Year</t>
  </si>
  <si>
    <t>TE-EMBEDDED-T</t>
  </si>
  <si>
    <t>Cisco ThousandEyes Enterprise Agent IBN Embedded</t>
  </si>
  <si>
    <t>TE-EMBEDDED-T-3Y</t>
  </si>
  <si>
    <t>ThousandEyes - Enterprise Agents</t>
  </si>
  <si>
    <t>C9300-NW-A-48</t>
  </si>
  <si>
    <t>C9300 Network Advantage, 48-port license</t>
  </si>
  <si>
    <t>PWR-C1-715WAC-P</t>
  </si>
  <si>
    <t>715W AC 80+ platinum Config 1 Power Supply</t>
  </si>
  <si>
    <t>C9300-SSD-NONE</t>
  </si>
  <si>
    <t>No SSD Card Selected</t>
  </si>
  <si>
    <t>NETWORK-PNP-LIC</t>
  </si>
  <si>
    <t>Network Plug-n-Play Connect for zero-touch device deployment</t>
  </si>
  <si>
    <t>Software</t>
  </si>
  <si>
    <t>SC9300UK9-173</t>
  </si>
  <si>
    <t>UNIVERSAL</t>
  </si>
  <si>
    <t>Cabling/Connectors</t>
  </si>
  <si>
    <t>CAB-TA-NA</t>
  </si>
  <si>
    <t>North America AC Type A Power Cable</t>
  </si>
  <si>
    <t>CAB-SPWR-30CM</t>
  </si>
  <si>
    <t>Catalyst Stack Power Cable 30 CM</t>
  </si>
  <si>
    <t>STACK-T1-50CM</t>
  </si>
  <si>
    <t>50CM Type 1 Stacking Cable</t>
  </si>
  <si>
    <t>C9300-NM-8X</t>
  </si>
  <si>
    <t>Catalyst 9300 8 x 10GE Network Module</t>
  </si>
  <si>
    <t>Transceiver</t>
  </si>
  <si>
    <t>SFP-10GB-LRM=</t>
  </si>
  <si>
    <t>Cisco 10G Base LRM Multi-Mode</t>
  </si>
  <si>
    <t>C9500-24Y4C-EDU</t>
  </si>
  <si>
    <t>Catalyst 9500 24x1/10/25G  and 4-port 40/100G, K12</t>
  </si>
  <si>
    <t>CON-SNTP-C9E5024U</t>
  </si>
  <si>
    <t>SNTC-24X7X4 Catalyst 9500 24x10G, K12 (5 years)</t>
  </si>
  <si>
    <t>C9K-PWR-650WAC-R/2</t>
  </si>
  <si>
    <t>650W AC Config 4 Power Supply front to back cooling</t>
  </si>
  <si>
    <t>CAB-9K12A-NA</t>
  </si>
  <si>
    <t>Power Cord, 125VAC 13A NEMA 5-15 Plug, North America</t>
  </si>
  <si>
    <t>SC9500HUK9-173</t>
  </si>
  <si>
    <t>Cisco Catalyst 9500H XE.17.3 UNIVERSAL</t>
  </si>
  <si>
    <t>C9K-F1-SSD-BLANK</t>
  </si>
  <si>
    <t>Cisco pluggable SSD storage</t>
  </si>
  <si>
    <t>C9500-SSD-NONE</t>
  </si>
  <si>
    <t>C9500-NW-A</t>
  </si>
  <si>
    <t>C9500 Network Stack, Advantage</t>
  </si>
  <si>
    <t>C9K-PWR-650WAC-R</t>
  </si>
  <si>
    <t>C9K-T1-FANTRAY</t>
  </si>
  <si>
    <t>Catalyst 9500 Type 4 front to back cooling Fan</t>
  </si>
  <si>
    <t>PI-LFAS-AP-T-5Y</t>
  </si>
  <si>
    <t>PI Dev Lic for Lifecycle &amp; Assurance Term 5Y</t>
  </si>
  <si>
    <t>GLC-TE=</t>
  </si>
  <si>
    <t>1000BASE-T SFP transceiver module for Category 5 copper wire</t>
  </si>
  <si>
    <t>Data Protection</t>
  </si>
  <si>
    <t>9PX3000RT-L</t>
  </si>
  <si>
    <t>9PX 3000 120V RT LI-ION PERP 9PX 3000 120V RT LI-ION</t>
  </si>
  <si>
    <t>5P550R</t>
  </si>
  <si>
    <t>5P NORTH AMERICAN: 50/60 Hz Eaton 5P 550 VA 120V Rack / Tower 2U.  Extended Run Capable</t>
  </si>
  <si>
    <t>NETWORK-M2</t>
  </si>
  <si>
    <t xml:space="preserve">Eaton Gigabit Network Card </t>
  </si>
  <si>
    <t>PDU1220</t>
  </si>
  <si>
    <t>Tripp Lite Rack Mount PDU</t>
  </si>
  <si>
    <t>Racks</t>
  </si>
  <si>
    <t>SRDRAWER4U</t>
  </si>
  <si>
    <t>Tripp Lite Rack Lockable Drawer</t>
  </si>
  <si>
    <t>CommScope</t>
  </si>
  <si>
    <t>CommScope 9ft blue patch cable</t>
  </si>
  <si>
    <t>Miscellaneous</t>
  </si>
  <si>
    <t>Shipping/Freight</t>
  </si>
  <si>
    <t>Installation</t>
  </si>
  <si>
    <t>Total Quoted Costs:</t>
  </si>
  <si>
    <t>E-rate Eligible Costs:</t>
  </si>
  <si>
    <t>E-rate Ineligible Costs:</t>
  </si>
  <si>
    <t>Region</t>
  </si>
  <si>
    <t>Site Name</t>
  </si>
  <si>
    <t>Site Address</t>
  </si>
  <si>
    <t>San Antonio</t>
  </si>
  <si>
    <t>5555 Old Pearsall Rd, San Antonio, Texas, 78242</t>
  </si>
  <si>
    <t>2523 W Ansley Blvd, San Antonio, Texas, 78224</t>
  </si>
  <si>
    <t>926 S Ww White Rd, San Antonio, Texas, 78220</t>
  </si>
  <si>
    <t>13427 Judson Rd, San Antonio, Texas, 78233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</si>
</sst>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9" x14ac:knownFonts="1">
    <font>
      <sz val="11"/>
      <color theme="1"/>
      <name val="Aptos Narrow"/>
      <family val="2"/>
      <scheme val="minor"/>
    </font>
    <font>
      <sz val="11"/>
      <color theme="1"/>
      <name val="Aptos Narrow"/>
      <family val="2"/>
      <scheme val="minor"/>
    </font>
    <font>
      <b/>
      <sz val="11"/>
      <color theme="1"/>
      <name val="Aptos Narrow"/>
      <family val="2"/>
      <scheme val="minor"/>
    </font>
    <font>
      <b/>
      <i/>
      <sz val="15"/>
      <color theme="1"/>
      <name val="Aptos Narrow"/>
      <family val="2"/>
      <scheme val="minor"/>
    </font>
    <font>
      <i/>
      <sz val="15"/>
      <color theme="1"/>
      <name val="Aptos Narrow"/>
      <family val="2"/>
      <scheme val="minor"/>
    </font>
    <font>
      <b/>
      <sz val="11"/>
      <name val="Aptos Narrow"/>
      <family val="2"/>
      <scheme val="minor"/>
    </font>
    <font>
      <sz val="11"/>
      <name val="Aptos Narrow"/>
      <family val="2"/>
      <scheme val="minor"/>
    </font>
    <font>
      <b/>
      <sz val="11"/>
      <color rgb="FFFF0000"/>
      <name val="Aptos Narrow"/>
      <family val="2"/>
      <scheme val="minor"/>
    </font>
    <font>
      <u/>
      <sz val="11"/>
      <color theme="10"/>
      <name val="Aptos Narrow"/>
      <family val="2"/>
      <scheme val="minor"/>
    </font>
    <font>
      <u/>
      <sz val="11"/>
      <color rgb="FF0070C0"/>
      <name val="Aptos Narrow"/>
      <family val="2"/>
      <scheme val="minor"/>
    </font>
    <font>
      <b/>
      <u/>
      <sz val="11"/>
      <name val="Aptos Narrow"/>
      <family val="2"/>
      <scheme val="minor"/>
    </font>
    <font>
      <b/>
      <sz val="10"/>
      <color theme="1"/>
      <name val="Aptos Narrow"/>
      <family val="2"/>
      <scheme val="minor"/>
    </font>
    <font>
      <b/>
      <sz val="10"/>
      <name val="Aptos Narrow"/>
      <family val="2"/>
      <scheme val="minor"/>
    </font>
    <font>
      <b/>
      <u/>
      <sz val="10"/>
      <color theme="1"/>
      <name val="Aptos Narrow"/>
      <family val="2"/>
      <scheme val="minor"/>
    </font>
    <font>
      <sz val="10"/>
      <color theme="1"/>
      <name val="Aptos Narrow"/>
      <family val="2"/>
      <scheme val="minor"/>
    </font>
    <font>
      <sz val="10"/>
      <name val="Arial"/>
      <family val="2"/>
    </font>
    <font>
      <sz val="10"/>
      <name val="Aptos Narrow"/>
      <family val="2"/>
      <scheme val="minor"/>
    </font>
    <font>
      <sz val="9"/>
      <color indexed="81"/>
      <name val="Tahoma"/>
      <family val="2"/>
    </font>
    <font>
      <b/>
      <u/>
      <sz val="10"/>
      <name val="Arial"/>
      <family val="2"/>
    </font>
  </fonts>
  <fills count="10">
    <fill>
      <patternFill patternType="none"/>
    </fill>
    <fill>
      <patternFill patternType="gray125"/>
    </fill>
    <fill>
      <patternFill patternType="solid">
        <fgColor rgb="FFFFFFEF"/>
        <bgColor indexed="64"/>
      </patternFill>
    </fill>
    <fill>
      <patternFill patternType="solid">
        <fgColor theme="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rgb="FFFFFFCC"/>
        <bgColor theme="4" tint="0.79998168889431442"/>
      </patternFill>
    </fill>
    <fill>
      <patternFill patternType="solid">
        <fgColor theme="1"/>
        <bgColor indexed="64"/>
      </patternFill>
    </fill>
  </fills>
  <borders count="3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thin">
        <color auto="1"/>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medium">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8" fillId="0" borderId="0" applyNumberFormat="0" applyFill="0" applyBorder="0" applyAlignment="0" applyProtection="0"/>
    <xf numFmtId="0" fontId="15" fillId="0" borderId="0"/>
  </cellStyleXfs>
  <cellXfs count="159">
    <xf numFmtId="0" fontId="0" fillId="0" borderId="0" xfId="0"/>
    <xf numFmtId="0" fontId="3"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10" fontId="4" fillId="0" borderId="0" xfId="0" applyNumberFormat="1" applyFont="1" applyAlignment="1" applyProtection="1">
      <alignment vertical="center" wrapText="1"/>
      <protection locked="0"/>
    </xf>
    <xf numFmtId="0" fontId="4" fillId="0" borderId="0" xfId="0" applyFont="1" applyAlignment="1" applyProtection="1">
      <alignment vertical="center"/>
      <protection locked="0"/>
    </xf>
    <xf numFmtId="0" fontId="5" fillId="0" borderId="0" xfId="0" applyFont="1" applyAlignment="1">
      <alignment horizontal="left" vertical="center"/>
    </xf>
    <xf numFmtId="0" fontId="6" fillId="0" borderId="1" xfId="0" applyFont="1" applyBorder="1" applyAlignment="1">
      <alignment horizontal="left" vertical="center"/>
    </xf>
    <xf numFmtId="0" fontId="0" fillId="0" borderId="0" xfId="0" applyProtection="1">
      <protection locked="0"/>
    </xf>
    <xf numFmtId="10" fontId="0" fillId="0" borderId="0" xfId="0" applyNumberFormat="1" applyAlignment="1" applyProtection="1">
      <alignment horizontal="left" vertical="center" wrapText="1"/>
      <protection locked="0"/>
    </xf>
    <xf numFmtId="0" fontId="7" fillId="0" borderId="0" xfId="0" applyFont="1" applyAlignment="1" applyProtection="1">
      <alignment horizontal="left"/>
      <protection locked="0"/>
    </xf>
    <xf numFmtId="0" fontId="0" fillId="0" borderId="0" xfId="0" applyAlignment="1" applyProtection="1">
      <alignment horizontal="right"/>
      <protection locked="0"/>
    </xf>
    <xf numFmtId="0" fontId="0" fillId="0" borderId="0" xfId="0" applyAlignment="1" applyProtection="1">
      <alignment wrapText="1"/>
      <protection locked="0"/>
    </xf>
    <xf numFmtId="0" fontId="5" fillId="0" borderId="0" xfId="0" applyFont="1" applyAlignment="1" applyProtection="1">
      <alignment horizontal="left" vertical="center" wrapText="1"/>
      <protection locked="0"/>
    </xf>
    <xf numFmtId="0" fontId="0" fillId="0" borderId="0" xfId="0" applyAlignment="1" applyProtection="1">
      <alignment horizontal="right" wrapText="1"/>
      <protection locked="0"/>
    </xf>
    <xf numFmtId="0" fontId="0" fillId="2" borderId="3" xfId="0" applyFill="1" applyBorder="1" applyAlignment="1" applyProtection="1">
      <alignment horizontal="left" vertical="center"/>
      <protection locked="0"/>
    </xf>
    <xf numFmtId="0" fontId="5" fillId="3" borderId="0" xfId="0" applyFont="1" applyFill="1" applyAlignment="1">
      <alignment horizontal="left" vertical="center"/>
    </xf>
    <xf numFmtId="0" fontId="6" fillId="2" borderId="1" xfId="0" applyFont="1" applyFill="1" applyBorder="1" applyAlignment="1" applyProtection="1">
      <alignment horizontal="left" vertical="center"/>
      <protection locked="0"/>
    </xf>
    <xf numFmtId="0" fontId="9" fillId="2" borderId="1" xfId="2" applyFont="1" applyFill="1" applyBorder="1" applyAlignment="1" applyProtection="1">
      <alignment horizontal="left" vertical="center"/>
      <protection locked="0"/>
    </xf>
    <xf numFmtId="0" fontId="5" fillId="0" borderId="0" xfId="0" applyFont="1" applyAlignment="1" applyProtection="1">
      <alignment horizontal="right" vertical="center" wrapText="1"/>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wrapText="1"/>
      <protection locked="0"/>
    </xf>
    <xf numFmtId="10" fontId="6" fillId="0" borderId="0" xfId="0" applyNumberFormat="1" applyFont="1" applyAlignment="1" applyProtection="1">
      <alignment horizontal="left" vertical="center" wrapText="1"/>
      <protection locked="0"/>
    </xf>
    <xf numFmtId="0" fontId="6" fillId="0" borderId="0" xfId="0" applyFont="1" applyAlignment="1" applyProtection="1">
      <alignment horizontal="right" wrapText="1"/>
      <protection locked="0"/>
    </xf>
    <xf numFmtId="0" fontId="6" fillId="0" borderId="0" xfId="0" applyFont="1" applyProtection="1">
      <protection locked="0"/>
    </xf>
    <xf numFmtId="0" fontId="6" fillId="4" borderId="0" xfId="0" applyFont="1" applyFill="1" applyAlignment="1" applyProtection="1">
      <alignment horizontal="left" vertical="center"/>
      <protection locked="0"/>
    </xf>
    <xf numFmtId="0" fontId="5" fillId="3" borderId="0" xfId="0" applyFont="1" applyFill="1" applyAlignment="1" applyProtection="1">
      <alignment horizontal="right" vertical="center" wrapText="1"/>
      <protection locked="0"/>
    </xf>
    <xf numFmtId="0" fontId="6" fillId="3" borderId="0" xfId="0" applyFont="1" applyFill="1" applyAlignment="1" applyProtection="1">
      <alignment horizontal="left" vertical="center" wrapText="1"/>
      <protection locked="0"/>
    </xf>
    <xf numFmtId="0" fontId="6" fillId="3" borderId="0" xfId="0" applyFont="1" applyFill="1" applyAlignment="1" applyProtection="1">
      <alignment wrapText="1"/>
      <protection locked="0"/>
    </xf>
    <xf numFmtId="10" fontId="6" fillId="3" borderId="0" xfId="0" applyNumberFormat="1" applyFont="1" applyFill="1" applyAlignment="1" applyProtection="1">
      <alignment horizontal="left" vertical="center" wrapText="1"/>
      <protection locked="0"/>
    </xf>
    <xf numFmtId="0" fontId="6" fillId="3" borderId="0" xfId="0" applyFont="1" applyFill="1" applyAlignment="1" applyProtection="1">
      <alignment horizontal="right" wrapText="1"/>
      <protection locked="0"/>
    </xf>
    <xf numFmtId="0" fontId="6" fillId="3" borderId="0" xfId="0" applyFont="1" applyFill="1" applyProtection="1">
      <protection locked="0"/>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pplyProtection="1">
      <alignment vertical="center" wrapText="1"/>
      <protection locked="0"/>
    </xf>
    <xf numFmtId="0" fontId="6"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pplyProtection="1">
      <alignment vertical="top" wrapText="1"/>
      <protection locked="0"/>
    </xf>
    <xf numFmtId="0" fontId="0" fillId="0" borderId="0" xfId="0" applyAlignment="1" applyProtection="1">
      <alignment vertical="top"/>
      <protection locked="0"/>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left" vertical="top"/>
    </xf>
    <xf numFmtId="0" fontId="0" fillId="0" borderId="0" xfId="0" applyAlignment="1" applyProtection="1">
      <alignment horizontal="left" wrapText="1"/>
      <protection locked="0"/>
    </xf>
    <xf numFmtId="0" fontId="2" fillId="0" borderId="0" xfId="0" applyFont="1" applyAlignment="1" applyProtection="1">
      <alignment wrapText="1"/>
      <protection locked="0"/>
    </xf>
    <xf numFmtId="0" fontId="0" fillId="0" borderId="0" xfId="0" applyAlignment="1" applyProtection="1">
      <alignment vertical="center"/>
      <protection locked="0"/>
    </xf>
    <xf numFmtId="0" fontId="11" fillId="7" borderId="17" xfId="0" applyFont="1" applyFill="1" applyBorder="1" applyAlignment="1" applyProtection="1">
      <alignment horizontal="center" vertical="center" wrapText="1"/>
      <protection locked="0"/>
    </xf>
    <xf numFmtId="0" fontId="11" fillId="7" borderId="18" xfId="0" applyFont="1" applyFill="1" applyBorder="1" applyAlignment="1" applyProtection="1">
      <alignment horizontal="center" vertical="center" wrapText="1"/>
      <protection locked="0"/>
    </xf>
    <xf numFmtId="0" fontId="11" fillId="7" borderId="19" xfId="0" applyFont="1" applyFill="1" applyBorder="1" applyAlignment="1" applyProtection="1">
      <alignment horizontal="center" vertical="center" wrapText="1"/>
      <protection locked="0"/>
    </xf>
    <xf numFmtId="0" fontId="11" fillId="8" borderId="17" xfId="0" applyFont="1" applyFill="1" applyBorder="1" applyAlignment="1" applyProtection="1">
      <alignment horizontal="center" vertical="center" wrapText="1"/>
      <protection locked="0"/>
    </xf>
    <xf numFmtId="0" fontId="11" fillId="8" borderId="18" xfId="0" applyFont="1" applyFill="1" applyBorder="1" applyAlignment="1" applyProtection="1">
      <alignment horizontal="center" vertical="center" wrapText="1"/>
      <protection locked="0"/>
    </xf>
    <xf numFmtId="10" fontId="11" fillId="8" borderId="19" xfId="0" applyNumberFormat="1" applyFont="1" applyFill="1" applyBorder="1" applyAlignment="1" applyProtection="1">
      <alignment horizontal="center" vertical="center" wrapText="1"/>
      <protection locked="0"/>
    </xf>
    <xf numFmtId="0" fontId="11" fillId="7" borderId="17"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20" xfId="0" applyFont="1" applyFill="1" applyBorder="1" applyAlignment="1" applyProtection="1">
      <alignment horizontal="center" vertical="center" wrapText="1"/>
      <protection locked="0"/>
    </xf>
    <xf numFmtId="0" fontId="14" fillId="0" borderId="0" xfId="0" applyFont="1" applyAlignment="1" applyProtection="1">
      <alignment vertical="center"/>
      <protection locked="0"/>
    </xf>
    <xf numFmtId="49" fontId="16" fillId="0" borderId="21" xfId="3" applyNumberFormat="1" applyFont="1" applyBorder="1" applyAlignment="1">
      <alignment horizontal="left" vertical="center" wrapText="1" shrinkToFit="1"/>
    </xf>
    <xf numFmtId="0" fontId="16" fillId="0" borderId="22" xfId="0" applyFont="1" applyBorder="1" applyAlignment="1">
      <alignment vertical="center" wrapText="1"/>
    </xf>
    <xf numFmtId="1" fontId="16" fillId="0" borderId="23" xfId="3" applyNumberFormat="1" applyFont="1" applyBorder="1" applyAlignment="1">
      <alignment horizontal="center" vertical="center" wrapText="1" shrinkToFi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164" fontId="16" fillId="2" borderId="22" xfId="1" applyNumberFormat="1" applyFont="1" applyFill="1" applyBorder="1" applyAlignment="1" applyProtection="1">
      <alignment horizontal="center" vertical="center"/>
    </xf>
    <xf numFmtId="10" fontId="16" fillId="2" borderId="23" xfId="1" applyNumberFormat="1" applyFont="1" applyFill="1" applyBorder="1" applyAlignment="1" applyProtection="1">
      <alignment horizontal="center" vertical="center"/>
    </xf>
    <xf numFmtId="164" fontId="16" fillId="0" borderId="21" xfId="0" applyNumberFormat="1" applyFont="1" applyBorder="1" applyAlignment="1">
      <alignment horizontal="center" vertical="center"/>
    </xf>
    <xf numFmtId="164" fontId="16" fillId="0" borderId="22" xfId="0" applyNumberFormat="1" applyFont="1" applyBorder="1" applyAlignment="1">
      <alignment horizontal="center" vertical="center"/>
    </xf>
    <xf numFmtId="0" fontId="16" fillId="0" borderId="21" xfId="3" applyFont="1" applyBorder="1" applyAlignment="1">
      <alignment horizontal="center" vertical="center" wrapText="1" shrinkToFit="1"/>
    </xf>
    <xf numFmtId="0" fontId="16" fillId="0" borderId="22" xfId="3" applyFont="1" applyBorder="1" applyAlignment="1">
      <alignment horizontal="center" vertical="center" wrapText="1" shrinkToFit="1"/>
    </xf>
    <xf numFmtId="0" fontId="14" fillId="0" borderId="0" xfId="0" applyFont="1" applyProtection="1">
      <protection locked="0"/>
    </xf>
    <xf numFmtId="49" fontId="16" fillId="9" borderId="11" xfId="3" applyNumberFormat="1" applyFont="1" applyFill="1" applyBorder="1" applyAlignment="1">
      <alignment horizontal="left" vertical="center" wrapText="1" shrinkToFit="1"/>
    </xf>
    <xf numFmtId="49" fontId="16" fillId="9" borderId="12" xfId="3" applyNumberFormat="1" applyFont="1" applyFill="1" applyBorder="1" applyAlignment="1">
      <alignment horizontal="left" vertical="center" wrapText="1" shrinkToFit="1"/>
    </xf>
    <xf numFmtId="1" fontId="16" fillId="9" borderId="13" xfId="3" applyNumberFormat="1" applyFont="1" applyFill="1" applyBorder="1" applyAlignment="1">
      <alignment horizontal="center" vertical="center" wrapText="1" shrinkToFit="1"/>
    </xf>
    <xf numFmtId="0" fontId="16" fillId="9" borderId="11" xfId="1" applyNumberFormat="1" applyFont="1" applyFill="1" applyBorder="1" applyAlignment="1" applyProtection="1">
      <alignment horizontal="left" vertical="center"/>
    </xf>
    <xf numFmtId="0" fontId="16" fillId="9" borderId="12" xfId="1" applyNumberFormat="1" applyFont="1" applyFill="1" applyBorder="1" applyAlignment="1" applyProtection="1">
      <alignment horizontal="left" vertical="center"/>
    </xf>
    <xf numFmtId="164" fontId="16" fillId="9" borderId="12" xfId="1" applyNumberFormat="1" applyFont="1" applyFill="1" applyBorder="1" applyAlignment="1" applyProtection="1">
      <alignment horizontal="center" vertical="center"/>
    </xf>
    <xf numFmtId="10" fontId="16" fillId="9" borderId="13" xfId="1" applyNumberFormat="1" applyFont="1" applyFill="1" applyBorder="1" applyAlignment="1" applyProtection="1">
      <alignment horizontal="center" vertical="center"/>
    </xf>
    <xf numFmtId="164" fontId="16" fillId="9" borderId="21" xfId="0" applyNumberFormat="1" applyFont="1" applyFill="1" applyBorder="1" applyAlignment="1">
      <alignment horizontal="center" vertical="center"/>
    </xf>
    <xf numFmtId="164" fontId="16" fillId="9" borderId="22" xfId="0" applyNumberFormat="1" applyFont="1" applyFill="1" applyBorder="1" applyAlignment="1">
      <alignment horizontal="center" vertical="center"/>
    </xf>
    <xf numFmtId="164" fontId="14" fillId="9" borderId="13" xfId="0" applyNumberFormat="1" applyFont="1" applyFill="1" applyBorder="1" applyAlignment="1">
      <alignment horizontal="center"/>
    </xf>
    <xf numFmtId="0" fontId="16" fillId="9" borderId="11" xfId="3" applyFont="1" applyFill="1" applyBorder="1" applyAlignment="1">
      <alignment horizontal="center" vertical="center" wrapText="1" shrinkToFit="1"/>
    </xf>
    <xf numFmtId="164" fontId="16" fillId="9" borderId="12" xfId="0" applyNumberFormat="1" applyFont="1" applyFill="1" applyBorder="1" applyAlignment="1">
      <alignment horizontal="center" vertical="center"/>
    </xf>
    <xf numFmtId="0" fontId="16" fillId="9" borderId="12" xfId="3" applyFont="1" applyFill="1" applyBorder="1" applyAlignment="1">
      <alignment horizontal="center" vertical="center" wrapText="1" shrinkToFit="1"/>
    </xf>
    <xf numFmtId="49" fontId="16" fillId="0" borderId="11" xfId="3" applyNumberFormat="1" applyFont="1" applyBorder="1" applyAlignment="1" applyProtection="1">
      <alignment horizontal="left" vertical="center" wrapText="1" shrinkToFit="1"/>
      <protection locked="0"/>
    </xf>
    <xf numFmtId="1" fontId="16" fillId="0" borderId="13" xfId="3" applyNumberFormat="1" applyFont="1" applyBorder="1" applyAlignment="1">
      <alignment horizontal="center" vertical="center" wrapText="1" shrinkToFit="1"/>
    </xf>
    <xf numFmtId="0" fontId="16" fillId="2" borderId="11" xfId="1" applyNumberFormat="1" applyFont="1" applyFill="1" applyBorder="1" applyAlignment="1" applyProtection="1">
      <alignment horizontal="left" vertical="center"/>
      <protection locked="0"/>
    </xf>
    <xf numFmtId="0" fontId="16" fillId="2" borderId="12" xfId="1" applyNumberFormat="1" applyFont="1" applyFill="1" applyBorder="1" applyAlignment="1" applyProtection="1">
      <alignment horizontal="left" vertical="center"/>
      <protection locked="0"/>
    </xf>
    <xf numFmtId="164" fontId="16" fillId="2" borderId="12" xfId="1" applyNumberFormat="1" applyFont="1" applyFill="1" applyBorder="1" applyAlignment="1" applyProtection="1">
      <alignment horizontal="center" vertical="center"/>
      <protection locked="0"/>
    </xf>
    <xf numFmtId="10" fontId="16" fillId="2" borderId="13" xfId="1" applyNumberFormat="1" applyFont="1" applyFill="1" applyBorder="1" applyAlignment="1" applyProtection="1">
      <alignment horizontal="center" vertical="center"/>
      <protection locked="0"/>
    </xf>
    <xf numFmtId="164" fontId="16" fillId="0" borderId="24" xfId="0" applyNumberFormat="1" applyFont="1" applyBorder="1" applyAlignment="1">
      <alignment horizontal="center" vertical="center"/>
    </xf>
    <xf numFmtId="164" fontId="14" fillId="0" borderId="13" xfId="0" applyNumberFormat="1" applyFont="1" applyBorder="1" applyAlignment="1">
      <alignment horizontal="center"/>
    </xf>
    <xf numFmtId="0" fontId="16" fillId="0" borderId="11" xfId="3" applyFont="1" applyBorder="1" applyAlignment="1">
      <alignment horizontal="center" vertical="center" wrapText="1" shrinkToFit="1"/>
    </xf>
    <xf numFmtId="164" fontId="16" fillId="0" borderId="12" xfId="0" applyNumberFormat="1" applyFont="1" applyBorder="1" applyAlignment="1">
      <alignment horizontal="center" vertical="center"/>
    </xf>
    <xf numFmtId="3" fontId="16" fillId="0" borderId="12" xfId="3" applyNumberFormat="1" applyFont="1" applyBorder="1" applyAlignment="1">
      <alignment horizontal="center" vertical="center" wrapText="1" shrinkToFit="1"/>
    </xf>
    <xf numFmtId="0" fontId="14" fillId="0" borderId="12" xfId="0" applyFont="1" applyBorder="1"/>
    <xf numFmtId="0" fontId="14" fillId="2" borderId="11" xfId="0" applyFont="1" applyFill="1" applyBorder="1" applyAlignment="1" applyProtection="1">
      <alignment horizontal="left"/>
      <protection locked="0"/>
    </xf>
    <xf numFmtId="0" fontId="14" fillId="2" borderId="12" xfId="0" applyFont="1" applyFill="1" applyBorder="1" applyAlignment="1" applyProtection="1">
      <alignment horizontal="left"/>
      <protection locked="0"/>
    </xf>
    <xf numFmtId="0" fontId="14" fillId="2" borderId="12" xfId="0" applyFont="1" applyFill="1" applyBorder="1" applyProtection="1">
      <protection locked="0"/>
    </xf>
    <xf numFmtId="10" fontId="14" fillId="2" borderId="13" xfId="0" applyNumberFormat="1" applyFont="1" applyFill="1" applyBorder="1" applyProtection="1">
      <protection locked="0"/>
    </xf>
    <xf numFmtId="49" fontId="16" fillId="0" borderId="17" xfId="3" applyNumberFormat="1" applyFont="1" applyBorder="1" applyAlignment="1" applyProtection="1">
      <alignment horizontal="left" vertical="center" wrapText="1" shrinkToFit="1"/>
      <protection locked="0"/>
    </xf>
    <xf numFmtId="0" fontId="14" fillId="0" borderId="18" xfId="0" applyFont="1" applyBorder="1"/>
    <xf numFmtId="0" fontId="14" fillId="2" borderId="17" xfId="0" applyFont="1" applyFill="1" applyBorder="1" applyAlignment="1" applyProtection="1">
      <alignment horizontal="left"/>
      <protection locked="0"/>
    </xf>
    <xf numFmtId="0" fontId="14" fillId="2" borderId="18" xfId="0" applyFont="1" applyFill="1" applyBorder="1" applyAlignment="1" applyProtection="1">
      <alignment horizontal="left"/>
      <protection locked="0"/>
    </xf>
    <xf numFmtId="0" fontId="14" fillId="2" borderId="18" xfId="0" applyFont="1" applyFill="1" applyBorder="1" applyProtection="1">
      <protection locked="0"/>
    </xf>
    <xf numFmtId="10" fontId="14" fillId="2" borderId="19" xfId="0" applyNumberFormat="1" applyFont="1" applyFill="1" applyBorder="1" applyProtection="1">
      <protection locked="0"/>
    </xf>
    <xf numFmtId="164" fontId="16" fillId="0" borderId="17" xfId="0" applyNumberFormat="1" applyFont="1" applyBorder="1" applyAlignment="1">
      <alignment horizontal="center" vertical="center"/>
    </xf>
    <xf numFmtId="164" fontId="16" fillId="0" borderId="18" xfId="0" applyNumberFormat="1" applyFont="1" applyBorder="1" applyAlignment="1">
      <alignment horizontal="center" vertical="center"/>
    </xf>
    <xf numFmtId="164" fontId="16" fillId="0" borderId="25" xfId="0" applyNumberFormat="1" applyFont="1" applyBorder="1" applyAlignment="1">
      <alignment horizontal="center" vertical="center"/>
    </xf>
    <xf numFmtId="164" fontId="14" fillId="0" borderId="19" xfId="0" applyNumberFormat="1" applyFont="1" applyBorder="1" applyAlignment="1">
      <alignment horizontal="center"/>
    </xf>
    <xf numFmtId="0" fontId="16" fillId="0" borderId="17" xfId="3" applyFont="1" applyBorder="1" applyAlignment="1">
      <alignment horizontal="center" vertical="center" wrapText="1" shrinkToFit="1"/>
    </xf>
    <xf numFmtId="3" fontId="16" fillId="0" borderId="18" xfId="3" applyNumberFormat="1" applyFont="1" applyBorder="1" applyAlignment="1">
      <alignment horizontal="center" vertical="center" wrapText="1" shrinkToFit="1"/>
    </xf>
    <xf numFmtId="1" fontId="6" fillId="0" borderId="0" xfId="3" applyNumberFormat="1" applyFont="1" applyAlignment="1" applyProtection="1">
      <alignment horizontal="center" vertical="center" wrapText="1" shrinkToFit="1"/>
      <protection locked="0"/>
    </xf>
    <xf numFmtId="10" fontId="0" fillId="0" borderId="0" xfId="0" applyNumberFormat="1" applyProtection="1">
      <protection locked="0"/>
    </xf>
    <xf numFmtId="164" fontId="2" fillId="5" borderId="26" xfId="0" applyNumberFormat="1" applyFont="1" applyFill="1" applyBorder="1" applyAlignment="1">
      <alignment horizontal="center"/>
    </xf>
    <xf numFmtId="164" fontId="2" fillId="5" borderId="27" xfId="0" applyNumberFormat="1" applyFont="1" applyFill="1" applyBorder="1" applyAlignment="1">
      <alignment horizontal="center"/>
    </xf>
    <xf numFmtId="164" fontId="2" fillId="5" borderId="28" xfId="0" applyNumberFormat="1" applyFont="1" applyFill="1" applyBorder="1" applyAlignment="1">
      <alignment horizontal="center"/>
    </xf>
    <xf numFmtId="164" fontId="2" fillId="5" borderId="29" xfId="0" applyNumberFormat="1" applyFont="1" applyFill="1" applyBorder="1" applyAlignment="1">
      <alignment horizontal="center"/>
    </xf>
    <xf numFmtId="0" fontId="0" fillId="5" borderId="5" xfId="0" applyFill="1" applyBorder="1"/>
    <xf numFmtId="164" fontId="0" fillId="0" borderId="7" xfId="0" applyNumberFormat="1" applyBorder="1"/>
    <xf numFmtId="0" fontId="0" fillId="5" borderId="11" xfId="0" applyFill="1" applyBorder="1"/>
    <xf numFmtId="164" fontId="0" fillId="0" borderId="13" xfId="0" applyNumberFormat="1" applyBorder="1"/>
    <xf numFmtId="0" fontId="0" fillId="5" borderId="17" xfId="0" applyFill="1" applyBorder="1"/>
    <xf numFmtId="164" fontId="0" fillId="0" borderId="19" xfId="0" applyNumberFormat="1" applyBorder="1"/>
    <xf numFmtId="0" fontId="0" fillId="0" borderId="2" xfId="0" applyBorder="1" applyAlignment="1">
      <alignment horizontal="left" wrapText="1"/>
    </xf>
    <xf numFmtId="0" fontId="16" fillId="0" borderId="12" xfId="3" applyFont="1" applyBorder="1" applyAlignment="1">
      <alignment horizontal="left" vertical="center" wrapText="1" shrinkToFit="1"/>
    </xf>
    <xf numFmtId="0" fontId="5" fillId="2" borderId="4"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wrapText="1"/>
      <protection locked="0"/>
    </xf>
    <xf numFmtId="0" fontId="6" fillId="3" borderId="0" xfId="0" applyFont="1" applyFill="1" applyAlignment="1" applyProtection="1">
      <alignment horizontal="left" wrapText="1"/>
      <protection locked="0"/>
    </xf>
    <xf numFmtId="0" fontId="14" fillId="0" borderId="12" xfId="0" applyFont="1" applyBorder="1" applyAlignment="1">
      <alignment wrapText="1"/>
    </xf>
    <xf numFmtId="0" fontId="14" fillId="0" borderId="18" xfId="0" applyFont="1" applyBorder="1" applyAlignment="1">
      <alignment wrapText="1"/>
    </xf>
    <xf numFmtId="0" fontId="18" fillId="0" borderId="0" xfId="3" applyFont="1"/>
    <xf numFmtId="0" fontId="15" fillId="0" borderId="0" xfId="3"/>
    <xf numFmtId="1" fontId="16" fillId="0" borderId="30" xfId="3" applyNumberFormat="1" applyFont="1" applyBorder="1" applyAlignment="1">
      <alignment horizontal="center" vertical="center" wrapText="1" shrinkToFi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10"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top" wrapText="1"/>
    </xf>
    <xf numFmtId="0" fontId="2" fillId="5" borderId="5" xfId="0" applyFont="1" applyFill="1" applyBorder="1" applyAlignment="1" applyProtection="1">
      <alignment horizontal="center" vertical="center" wrapText="1"/>
      <protection locked="0"/>
    </xf>
    <xf numFmtId="0" fontId="2" fillId="5" borderId="6"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protection locked="0"/>
    </xf>
    <xf numFmtId="0" fontId="2" fillId="5" borderId="11"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protection locked="0"/>
    </xf>
    <xf numFmtId="0" fontId="2" fillId="6" borderId="8" xfId="0" applyFont="1" applyFill="1" applyBorder="1" applyAlignment="1" applyProtection="1">
      <alignment horizontal="center" vertical="center" wrapText="1"/>
      <protection locked="0"/>
    </xf>
    <xf numFmtId="0" fontId="2" fillId="6" borderId="9" xfId="0" applyFont="1" applyFill="1" applyBorder="1" applyAlignment="1" applyProtection="1">
      <alignment horizontal="center" vertical="center" wrapText="1"/>
      <protection locked="0"/>
    </xf>
    <xf numFmtId="0" fontId="2" fillId="6" borderId="10" xfId="0" applyFont="1" applyFill="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2" fillId="5" borderId="12" xfId="0" applyFont="1" applyFill="1" applyBorder="1" applyAlignment="1">
      <alignment horizontal="center" vertical="center" wrapText="1"/>
    </xf>
  </cellXfs>
  <cellStyles count="4">
    <cellStyle name="Currency" xfId="1" builtinId="4"/>
    <cellStyle name="Hyperlink 2" xfId="2" xr:uid="{226C859C-BD57-41A1-A636-622B72C38A83}"/>
    <cellStyle name="Normal" xfId="0" builtinId="0"/>
    <cellStyle name="Normal 2 2" xfId="3" xr:uid="{A62851A4-5DB9-469E-9FFA-C38A4D09AF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58F62-9D9E-4823-8455-3C71B9A9AFA0}">
  <dimension ref="B1:V73"/>
  <sheetViews>
    <sheetView tabSelected="1" zoomScale="130" zoomScaleNormal="130" workbookViewId="0">
      <selection activeCell="F6" sqref="F6"/>
    </sheetView>
  </sheetViews>
  <sheetFormatPr defaultColWidth="8.85546875" defaultRowHeight="15" x14ac:dyDescent="0.25"/>
  <cols>
    <col min="1" max="1" width="1.140625" style="7" customWidth="1"/>
    <col min="2" max="2" width="21.28515625" style="7" customWidth="1"/>
    <col min="3" max="3" width="23.28515625" style="7" customWidth="1"/>
    <col min="4" max="4" width="26.5703125" style="11" customWidth="1"/>
    <col min="5" max="5" width="9.28515625" style="7" bestFit="1" customWidth="1"/>
    <col min="6" max="7" width="23.28515625" style="7" customWidth="1"/>
    <col min="8" max="8" width="15" style="7" customWidth="1"/>
    <col min="9" max="9" width="12.85546875" style="7" customWidth="1"/>
    <col min="10" max="12" width="14.85546875" style="7" hidden="1" customWidth="1"/>
    <col min="13" max="14" width="16.85546875" style="110" hidden="1" customWidth="1"/>
    <col min="15" max="15" width="7.42578125" style="7" customWidth="1"/>
    <col min="16" max="16" width="13.7109375" style="7" customWidth="1"/>
    <col min="17" max="17" width="7.42578125" style="7" customWidth="1"/>
    <col min="18" max="18" width="13.7109375" style="7" customWidth="1"/>
    <col min="19" max="19" width="7.42578125" style="7" customWidth="1"/>
    <col min="20" max="20" width="13.7109375" style="7" customWidth="1"/>
    <col min="21" max="21" width="7.42578125" style="7" customWidth="1"/>
    <col min="22" max="22" width="13.7109375" style="7" customWidth="1"/>
    <col min="23" max="16384" width="8.85546875" style="7"/>
  </cols>
  <sheetData>
    <row r="1" spans="2:19" s="4" customFormat="1" ht="26.45" customHeight="1" x14ac:dyDescent="0.25">
      <c r="B1" s="1" t="s">
        <v>0</v>
      </c>
      <c r="C1" s="2"/>
      <c r="D1" s="2"/>
      <c r="E1" s="2"/>
      <c r="F1" s="2"/>
      <c r="G1" s="2"/>
      <c r="H1" s="2"/>
      <c r="I1" s="2"/>
      <c r="J1" s="2"/>
      <c r="K1" s="2"/>
      <c r="L1" s="2"/>
      <c r="M1" s="3"/>
      <c r="N1" s="3"/>
      <c r="O1" s="2"/>
      <c r="P1" s="2"/>
      <c r="Q1" s="2"/>
      <c r="R1" s="2"/>
      <c r="S1" s="2"/>
    </row>
    <row r="2" spans="2:19" ht="27.75" customHeight="1" x14ac:dyDescent="0.25">
      <c r="B2" s="5" t="s">
        <v>1</v>
      </c>
      <c r="C2" s="6" t="s">
        <v>2</v>
      </c>
      <c r="D2" s="121"/>
      <c r="H2" s="8"/>
      <c r="M2" s="9"/>
      <c r="N2" s="9"/>
      <c r="O2" s="10"/>
      <c r="P2" s="11"/>
      <c r="Q2" s="11"/>
      <c r="R2" s="11"/>
    </row>
    <row r="3" spans="2:19" x14ac:dyDescent="0.25">
      <c r="B3" s="12" t="s">
        <v>3</v>
      </c>
      <c r="C3" s="131">
        <v>228353</v>
      </c>
      <c r="D3" s="132"/>
      <c r="H3" s="8"/>
      <c r="I3" s="13"/>
      <c r="J3" s="13"/>
      <c r="K3" s="13"/>
      <c r="L3" s="13"/>
      <c r="M3" s="11"/>
      <c r="N3" s="11"/>
      <c r="O3" s="11"/>
      <c r="P3" s="11"/>
      <c r="Q3" s="11"/>
      <c r="R3" s="11"/>
    </row>
    <row r="4" spans="2:19" x14ac:dyDescent="0.25">
      <c r="B4" s="12" t="s">
        <v>4</v>
      </c>
      <c r="C4" s="131">
        <v>250000241</v>
      </c>
      <c r="D4" s="132"/>
      <c r="E4" s="11"/>
      <c r="F4" s="13"/>
      <c r="G4" s="11"/>
      <c r="H4" s="11"/>
      <c r="I4" s="11"/>
      <c r="J4" s="11"/>
      <c r="K4" s="11"/>
      <c r="L4" s="11"/>
      <c r="M4" s="11"/>
      <c r="N4" s="11"/>
    </row>
    <row r="5" spans="2:19" x14ac:dyDescent="0.25">
      <c r="B5" s="12" t="s">
        <v>5</v>
      </c>
      <c r="C5" s="14"/>
      <c r="D5" s="123"/>
      <c r="E5" s="11"/>
      <c r="F5" s="13"/>
      <c r="G5" s="11"/>
      <c r="H5" s="11"/>
      <c r="I5" s="11"/>
      <c r="J5" s="11"/>
      <c r="K5" s="11"/>
      <c r="L5" s="11"/>
      <c r="M5" s="11"/>
      <c r="N5" s="11"/>
    </row>
    <row r="6" spans="2:19" x14ac:dyDescent="0.25">
      <c r="B6" s="12" t="s">
        <v>6</v>
      </c>
      <c r="C6" s="14"/>
      <c r="D6" s="123"/>
      <c r="E6" s="11"/>
      <c r="F6" s="13"/>
      <c r="G6" s="11"/>
      <c r="H6" s="11"/>
      <c r="I6" s="11"/>
      <c r="J6" s="11"/>
      <c r="K6" s="11"/>
      <c r="L6" s="11"/>
      <c r="M6" s="11"/>
      <c r="N6" s="11"/>
    </row>
    <row r="7" spans="2:19" x14ac:dyDescent="0.25">
      <c r="B7" s="5" t="s">
        <v>7</v>
      </c>
      <c r="C7" s="16"/>
      <c r="D7" s="124"/>
      <c r="E7" s="11"/>
      <c r="F7" s="13"/>
      <c r="G7" s="11"/>
      <c r="H7" s="11"/>
      <c r="I7" s="11"/>
      <c r="J7" s="11"/>
      <c r="K7" s="11"/>
      <c r="L7" s="11"/>
      <c r="M7" s="11"/>
      <c r="N7" s="11"/>
    </row>
    <row r="8" spans="2:19" x14ac:dyDescent="0.25">
      <c r="B8" s="5" t="s">
        <v>8</v>
      </c>
      <c r="C8" s="17"/>
      <c r="D8" s="124"/>
      <c r="E8" s="11"/>
      <c r="F8" s="13"/>
      <c r="G8" s="11"/>
      <c r="H8" s="11"/>
      <c r="I8" s="11"/>
      <c r="J8" s="11"/>
      <c r="K8" s="11"/>
      <c r="L8" s="11"/>
      <c r="M8" s="11"/>
      <c r="N8" s="11"/>
    </row>
    <row r="9" spans="2:19" x14ac:dyDescent="0.25">
      <c r="B9" s="5" t="s">
        <v>9</v>
      </c>
      <c r="C9" s="16"/>
      <c r="D9" s="124"/>
      <c r="E9" s="11"/>
      <c r="F9" s="13"/>
      <c r="G9" s="11"/>
      <c r="H9" s="11"/>
      <c r="I9" s="11"/>
      <c r="J9" s="11"/>
      <c r="K9" s="11"/>
      <c r="L9" s="11"/>
      <c r="M9" s="11"/>
      <c r="N9" s="11"/>
    </row>
    <row r="10" spans="2:19" s="23" customFormat="1" x14ac:dyDescent="0.25">
      <c r="B10" s="5" t="s">
        <v>10</v>
      </c>
      <c r="C10" s="16"/>
      <c r="D10" s="124"/>
      <c r="E10" s="18"/>
      <c r="F10" s="19"/>
      <c r="G10" s="18"/>
      <c r="H10" s="19"/>
      <c r="I10" s="20"/>
      <c r="J10" s="20"/>
      <c r="K10" s="20"/>
      <c r="L10" s="20"/>
      <c r="M10" s="21"/>
      <c r="N10" s="21"/>
      <c r="O10" s="22"/>
      <c r="P10" s="20"/>
      <c r="Q10" s="20"/>
      <c r="R10" s="20"/>
      <c r="S10" s="20"/>
    </row>
    <row r="11" spans="2:19" s="30" customFormat="1" x14ac:dyDescent="0.25">
      <c r="B11" s="15"/>
      <c r="C11" s="24"/>
      <c r="D11" s="125"/>
      <c r="E11" s="25"/>
      <c r="F11" s="26"/>
      <c r="G11" s="25"/>
      <c r="H11" s="26"/>
      <c r="I11" s="27"/>
      <c r="J11" s="27"/>
      <c r="K11" s="27"/>
      <c r="L11" s="27"/>
      <c r="M11" s="28"/>
      <c r="N11" s="28"/>
      <c r="O11" s="29"/>
      <c r="P11" s="27"/>
      <c r="Q11" s="27"/>
      <c r="R11" s="27"/>
      <c r="S11" s="27"/>
    </row>
    <row r="12" spans="2:19" x14ac:dyDescent="0.25">
      <c r="B12" s="133" t="s">
        <v>11</v>
      </c>
      <c r="C12" s="134"/>
      <c r="D12" s="134"/>
      <c r="E12" s="134"/>
      <c r="F12" s="134"/>
      <c r="G12" s="134"/>
      <c r="H12" s="134"/>
      <c r="I12" s="31"/>
      <c r="J12" s="31"/>
      <c r="K12" s="31"/>
      <c r="L12" s="31"/>
      <c r="M12" s="32"/>
      <c r="N12" s="32"/>
      <c r="O12" s="32"/>
      <c r="P12" s="32"/>
      <c r="Q12" s="32"/>
      <c r="R12" s="33"/>
    </row>
    <row r="13" spans="2:19" s="38" customFormat="1" x14ac:dyDescent="0.25">
      <c r="B13" s="34" t="s">
        <v>12</v>
      </c>
      <c r="C13" s="35"/>
      <c r="D13" s="35"/>
      <c r="E13" s="35"/>
      <c r="F13" s="35"/>
      <c r="G13" s="35"/>
      <c r="H13" s="35"/>
      <c r="I13" s="35"/>
      <c r="J13" s="35"/>
      <c r="K13" s="35"/>
      <c r="L13" s="35"/>
      <c r="M13" s="36"/>
      <c r="N13" s="36"/>
      <c r="O13" s="36"/>
      <c r="P13" s="36"/>
      <c r="Q13" s="36"/>
      <c r="R13" s="37"/>
    </row>
    <row r="14" spans="2:19" s="38" customFormat="1" x14ac:dyDescent="0.25">
      <c r="B14" s="34" t="s">
        <v>13</v>
      </c>
      <c r="C14" s="35"/>
      <c r="D14" s="35"/>
      <c r="E14" s="35"/>
      <c r="F14" s="35"/>
      <c r="G14" s="35"/>
      <c r="H14" s="35"/>
      <c r="I14" s="35"/>
      <c r="J14" s="35"/>
      <c r="K14" s="35"/>
      <c r="L14" s="35"/>
      <c r="M14" s="36"/>
      <c r="N14" s="36"/>
      <c r="O14" s="36"/>
      <c r="P14" s="36"/>
      <c r="Q14" s="36"/>
      <c r="R14" s="37"/>
    </row>
    <row r="15" spans="2:19" s="38" customFormat="1" ht="45.75" customHeight="1" x14ac:dyDescent="0.25">
      <c r="B15" s="135" t="s">
        <v>14</v>
      </c>
      <c r="C15" s="135"/>
      <c r="D15" s="135"/>
      <c r="E15" s="135"/>
      <c r="F15" s="135"/>
      <c r="G15" s="135"/>
      <c r="H15" s="135"/>
      <c r="I15" s="135"/>
      <c r="J15" s="135"/>
      <c r="K15" s="135"/>
      <c r="L15" s="135"/>
      <c r="M15" s="135"/>
      <c r="N15" s="135"/>
      <c r="O15" s="40"/>
      <c r="P15" s="40"/>
      <c r="Q15" s="40"/>
    </row>
    <row r="16" spans="2:19" s="38" customFormat="1" ht="21" customHeight="1" x14ac:dyDescent="0.25">
      <c r="B16" s="41" t="s">
        <v>15</v>
      </c>
      <c r="C16" s="39"/>
      <c r="D16" s="39"/>
      <c r="E16" s="39"/>
      <c r="F16" s="39"/>
      <c r="G16" s="39"/>
      <c r="H16" s="39"/>
      <c r="I16" s="39"/>
      <c r="J16" s="39"/>
      <c r="K16" s="39"/>
      <c r="L16" s="39"/>
      <c r="M16" s="39"/>
      <c r="N16" s="39"/>
      <c r="O16" s="40"/>
      <c r="P16" s="40"/>
      <c r="Q16" s="40"/>
    </row>
    <row r="17" spans="2:22" ht="15.75" thickBot="1" x14ac:dyDescent="0.3">
      <c r="B17" s="42"/>
      <c r="C17" s="42"/>
      <c r="D17" s="42"/>
      <c r="E17" s="42"/>
      <c r="F17" s="42"/>
      <c r="G17" s="42"/>
      <c r="H17" s="42"/>
      <c r="I17" s="43"/>
      <c r="J17" s="43"/>
      <c r="K17" s="43"/>
      <c r="L17" s="43"/>
      <c r="M17" s="43"/>
      <c r="N17" s="43"/>
      <c r="O17" s="43"/>
    </row>
    <row r="18" spans="2:22" s="44" customFormat="1" x14ac:dyDescent="0.25">
      <c r="B18" s="136" t="s">
        <v>16</v>
      </c>
      <c r="C18" s="137"/>
      <c r="D18" s="137"/>
      <c r="E18" s="138"/>
      <c r="F18" s="142" t="s">
        <v>17</v>
      </c>
      <c r="G18" s="143"/>
      <c r="H18" s="143"/>
      <c r="I18" s="144"/>
      <c r="J18" s="148" t="s">
        <v>18</v>
      </c>
      <c r="K18" s="149"/>
      <c r="L18" s="149"/>
      <c r="M18" s="149"/>
      <c r="N18" s="150"/>
      <c r="O18" s="154" t="s">
        <v>19</v>
      </c>
      <c r="P18" s="155"/>
      <c r="Q18" s="155"/>
      <c r="R18" s="155"/>
      <c r="S18" s="155"/>
      <c r="T18" s="155"/>
      <c r="U18" s="155"/>
      <c r="V18" s="155"/>
    </row>
    <row r="19" spans="2:22" s="44" customFormat="1" x14ac:dyDescent="0.25">
      <c r="B19" s="139"/>
      <c r="C19" s="140"/>
      <c r="D19" s="140"/>
      <c r="E19" s="141"/>
      <c r="F19" s="145"/>
      <c r="G19" s="146"/>
      <c r="H19" s="146"/>
      <c r="I19" s="147"/>
      <c r="J19" s="151"/>
      <c r="K19" s="152"/>
      <c r="L19" s="152"/>
      <c r="M19" s="152"/>
      <c r="N19" s="153"/>
      <c r="O19" s="156" t="s">
        <v>20</v>
      </c>
      <c r="P19" s="157"/>
      <c r="Q19" s="158" t="s">
        <v>21</v>
      </c>
      <c r="R19" s="158"/>
      <c r="S19" s="158" t="s">
        <v>22</v>
      </c>
      <c r="T19" s="158"/>
      <c r="U19" s="158" t="s">
        <v>23</v>
      </c>
      <c r="V19" s="158"/>
    </row>
    <row r="20" spans="2:22" s="55" customFormat="1" ht="27.75" thickBot="1" x14ac:dyDescent="0.3">
      <c r="B20" s="45" t="s">
        <v>24</v>
      </c>
      <c r="C20" s="46" t="s">
        <v>25</v>
      </c>
      <c r="D20" s="46" t="s">
        <v>26</v>
      </c>
      <c r="E20" s="47" t="s">
        <v>27</v>
      </c>
      <c r="F20" s="48" t="s">
        <v>28</v>
      </c>
      <c r="G20" s="49" t="s">
        <v>29</v>
      </c>
      <c r="H20" s="49" t="s">
        <v>30</v>
      </c>
      <c r="I20" s="50" t="s">
        <v>31</v>
      </c>
      <c r="J20" s="51" t="s">
        <v>32</v>
      </c>
      <c r="K20" s="52" t="s">
        <v>33</v>
      </c>
      <c r="L20" s="53" t="s">
        <v>34</v>
      </c>
      <c r="M20" s="54" t="s">
        <v>35</v>
      </c>
      <c r="N20" s="47" t="s">
        <v>36</v>
      </c>
      <c r="O20" s="51" t="s">
        <v>37</v>
      </c>
      <c r="P20" s="52" t="s">
        <v>38</v>
      </c>
      <c r="Q20" s="52" t="s">
        <v>37</v>
      </c>
      <c r="R20" s="52" t="s">
        <v>38</v>
      </c>
      <c r="S20" s="52" t="s">
        <v>37</v>
      </c>
      <c r="T20" s="52" t="s">
        <v>38</v>
      </c>
      <c r="U20" s="52" t="s">
        <v>37</v>
      </c>
      <c r="V20" s="52" t="s">
        <v>38</v>
      </c>
    </row>
    <row r="21" spans="2:22" s="67" customFormat="1" ht="18.600000000000001" customHeight="1" x14ac:dyDescent="0.25">
      <c r="B21" s="56" t="s">
        <v>39</v>
      </c>
      <c r="C21" s="57" t="s">
        <v>40</v>
      </c>
      <c r="D21" s="57" t="s">
        <v>41</v>
      </c>
      <c r="E21" s="58">
        <f>O21+Q21+S21+U21</f>
        <v>2</v>
      </c>
      <c r="F21" s="59" t="s">
        <v>42</v>
      </c>
      <c r="G21" s="60" t="s">
        <v>43</v>
      </c>
      <c r="H21" s="61" t="s">
        <v>44</v>
      </c>
      <c r="I21" s="62">
        <v>1</v>
      </c>
      <c r="J21" s="63">
        <v>0</v>
      </c>
      <c r="K21" s="64">
        <v>0</v>
      </c>
      <c r="L21" s="64">
        <v>0</v>
      </c>
      <c r="M21" s="64">
        <v>0</v>
      </c>
      <c r="N21" s="64">
        <v>0</v>
      </c>
      <c r="O21" s="65">
        <v>1</v>
      </c>
      <c r="P21" s="64" t="s">
        <v>45</v>
      </c>
      <c r="Q21" s="66">
        <v>0</v>
      </c>
      <c r="R21" s="64">
        <v>0</v>
      </c>
      <c r="S21" s="66">
        <v>1</v>
      </c>
      <c r="T21" s="64" t="s">
        <v>45</v>
      </c>
      <c r="U21" s="66">
        <v>0</v>
      </c>
      <c r="V21" s="64">
        <v>0</v>
      </c>
    </row>
    <row r="22" spans="2:22" s="67" customFormat="1" ht="18.600000000000001" customHeight="1" x14ac:dyDescent="0.25">
      <c r="B22" s="68" t="s">
        <v>46</v>
      </c>
      <c r="C22" s="69" t="s">
        <v>46</v>
      </c>
      <c r="D22" s="69" t="s">
        <v>46</v>
      </c>
      <c r="E22" s="70" t="e">
        <f>O22+Q22+S22+U22+#REF!+#REF!</f>
        <v>#REF!</v>
      </c>
      <c r="F22" s="71" t="s">
        <v>46</v>
      </c>
      <c r="G22" s="72" t="s">
        <v>46</v>
      </c>
      <c r="H22" s="73">
        <v>0</v>
      </c>
      <c r="I22" s="74">
        <v>0</v>
      </c>
      <c r="J22" s="75">
        <v>0</v>
      </c>
      <c r="K22" s="76">
        <v>0</v>
      </c>
      <c r="L22" s="76">
        <v>0</v>
      </c>
      <c r="M22" s="76">
        <v>0</v>
      </c>
      <c r="N22" s="77">
        <v>0</v>
      </c>
      <c r="O22" s="78">
        <v>0</v>
      </c>
      <c r="P22" s="79">
        <v>0</v>
      </c>
      <c r="Q22" s="80">
        <v>0</v>
      </c>
      <c r="R22" s="79">
        <v>0</v>
      </c>
      <c r="S22" s="80">
        <v>0</v>
      </c>
      <c r="T22" s="79">
        <v>0</v>
      </c>
      <c r="U22" s="80">
        <v>0</v>
      </c>
      <c r="V22" s="79">
        <v>0</v>
      </c>
    </row>
    <row r="23" spans="2:22" s="67" customFormat="1" ht="27" x14ac:dyDescent="0.25">
      <c r="B23" s="81" t="s">
        <v>47</v>
      </c>
      <c r="C23" s="122" t="s">
        <v>48</v>
      </c>
      <c r="D23" s="122" t="s">
        <v>49</v>
      </c>
      <c r="E23" s="82">
        <f>O23+Q23+S23+U23</f>
        <v>400</v>
      </c>
      <c r="F23" s="83"/>
      <c r="G23" s="84"/>
      <c r="H23" s="85"/>
      <c r="I23" s="86"/>
      <c r="J23" s="63">
        <f t="shared" ref="J23:J67" si="0">H23-K23</f>
        <v>0</v>
      </c>
      <c r="K23" s="64">
        <f t="shared" ref="K23:K67" si="1">H23*I23</f>
        <v>0</v>
      </c>
      <c r="L23" s="87">
        <f t="shared" ref="L23:L67" si="2">E23*H23</f>
        <v>0</v>
      </c>
      <c r="M23" s="87">
        <f t="shared" ref="M23:M67" si="3">E23*J23</f>
        <v>0</v>
      </c>
      <c r="N23" s="88">
        <f t="shared" ref="N23:N67" si="4">E23*K23</f>
        <v>0</v>
      </c>
      <c r="O23" s="82">
        <v>100</v>
      </c>
      <c r="P23" s="90">
        <f t="shared" ref="P23:P67" si="5">H23*I23*O23</f>
        <v>0</v>
      </c>
      <c r="Q23" s="82">
        <v>100</v>
      </c>
      <c r="R23" s="90">
        <f t="shared" ref="R23:R67" si="6">H23*I23*Q23</f>
        <v>0</v>
      </c>
      <c r="S23" s="82">
        <v>100</v>
      </c>
      <c r="T23" s="90">
        <f t="shared" ref="T23:T67" si="7">H23*I23*S23</f>
        <v>0</v>
      </c>
      <c r="U23" s="82">
        <v>100</v>
      </c>
      <c r="V23" s="90">
        <f t="shared" ref="V23:V67" si="8">H23*I23*U23</f>
        <v>0</v>
      </c>
    </row>
    <row r="24" spans="2:22" s="67" customFormat="1" ht="27" x14ac:dyDescent="0.25">
      <c r="B24" s="81" t="s">
        <v>47</v>
      </c>
      <c r="C24" s="122" t="s">
        <v>50</v>
      </c>
      <c r="D24" s="122" t="s">
        <v>51</v>
      </c>
      <c r="E24" s="82">
        <f t="shared" ref="E24:E67" si="9">O24+Q24+S24+U24</f>
        <v>40</v>
      </c>
      <c r="F24" s="83"/>
      <c r="G24" s="84"/>
      <c r="H24" s="85"/>
      <c r="I24" s="86"/>
      <c r="J24" s="63">
        <f t="shared" si="0"/>
        <v>0</v>
      </c>
      <c r="K24" s="64">
        <f t="shared" si="1"/>
        <v>0</v>
      </c>
      <c r="L24" s="87">
        <f t="shared" si="2"/>
        <v>0</v>
      </c>
      <c r="M24" s="87">
        <f t="shared" si="3"/>
        <v>0</v>
      </c>
      <c r="N24" s="88">
        <f t="shared" si="4"/>
        <v>0</v>
      </c>
      <c r="O24" s="82">
        <v>10</v>
      </c>
      <c r="P24" s="90">
        <f t="shared" si="5"/>
        <v>0</v>
      </c>
      <c r="Q24" s="82">
        <v>10</v>
      </c>
      <c r="R24" s="90">
        <f t="shared" si="6"/>
        <v>0</v>
      </c>
      <c r="S24" s="82">
        <v>10</v>
      </c>
      <c r="T24" s="90">
        <f t="shared" si="7"/>
        <v>0</v>
      </c>
      <c r="U24" s="82">
        <v>10</v>
      </c>
      <c r="V24" s="90">
        <f t="shared" si="8"/>
        <v>0</v>
      </c>
    </row>
    <row r="25" spans="2:22" s="67" customFormat="1" ht="13.5" x14ac:dyDescent="0.25">
      <c r="B25" s="81" t="s">
        <v>39</v>
      </c>
      <c r="C25" s="122" t="s">
        <v>52</v>
      </c>
      <c r="D25" s="122" t="s">
        <v>53</v>
      </c>
      <c r="E25" s="82">
        <f t="shared" si="9"/>
        <v>96</v>
      </c>
      <c r="F25" s="83"/>
      <c r="G25" s="84"/>
      <c r="H25" s="85"/>
      <c r="I25" s="86"/>
      <c r="J25" s="63">
        <f t="shared" si="0"/>
        <v>0</v>
      </c>
      <c r="K25" s="64">
        <f t="shared" si="1"/>
        <v>0</v>
      </c>
      <c r="L25" s="87">
        <f t="shared" si="2"/>
        <v>0</v>
      </c>
      <c r="M25" s="87">
        <f t="shared" si="3"/>
        <v>0</v>
      </c>
      <c r="N25" s="88">
        <f t="shared" si="4"/>
        <v>0</v>
      </c>
      <c r="O25" s="82">
        <v>24</v>
      </c>
      <c r="P25" s="90">
        <f t="shared" si="5"/>
        <v>0</v>
      </c>
      <c r="Q25" s="82">
        <v>24</v>
      </c>
      <c r="R25" s="90">
        <f t="shared" si="6"/>
        <v>0</v>
      </c>
      <c r="S25" s="82">
        <v>24</v>
      </c>
      <c r="T25" s="90">
        <f t="shared" si="7"/>
        <v>0</v>
      </c>
      <c r="U25" s="82">
        <v>24</v>
      </c>
      <c r="V25" s="90">
        <f t="shared" si="8"/>
        <v>0</v>
      </c>
    </row>
    <row r="26" spans="2:22" s="67" customFormat="1" ht="27" x14ac:dyDescent="0.25">
      <c r="B26" s="81" t="s">
        <v>54</v>
      </c>
      <c r="C26" s="122" t="s">
        <v>55</v>
      </c>
      <c r="D26" s="122" t="s">
        <v>56</v>
      </c>
      <c r="E26" s="82">
        <f t="shared" si="9"/>
        <v>96</v>
      </c>
      <c r="F26" s="83"/>
      <c r="G26" s="84"/>
      <c r="H26" s="85"/>
      <c r="I26" s="86"/>
      <c r="J26" s="63">
        <f t="shared" si="0"/>
        <v>0</v>
      </c>
      <c r="K26" s="64">
        <f t="shared" si="1"/>
        <v>0</v>
      </c>
      <c r="L26" s="87">
        <f t="shared" si="2"/>
        <v>0</v>
      </c>
      <c r="M26" s="87">
        <f t="shared" si="3"/>
        <v>0</v>
      </c>
      <c r="N26" s="88">
        <f t="shared" si="4"/>
        <v>0</v>
      </c>
      <c r="O26" s="82">
        <v>24</v>
      </c>
      <c r="P26" s="90">
        <f t="shared" si="5"/>
        <v>0</v>
      </c>
      <c r="Q26" s="82">
        <v>24</v>
      </c>
      <c r="R26" s="90">
        <f t="shared" si="6"/>
        <v>0</v>
      </c>
      <c r="S26" s="82">
        <v>24</v>
      </c>
      <c r="T26" s="90">
        <f t="shared" si="7"/>
        <v>0</v>
      </c>
      <c r="U26" s="82">
        <v>24</v>
      </c>
      <c r="V26" s="90">
        <f t="shared" si="8"/>
        <v>0</v>
      </c>
    </row>
    <row r="27" spans="2:22" s="67" customFormat="1" ht="27" x14ac:dyDescent="0.25">
      <c r="B27" s="81" t="s">
        <v>54</v>
      </c>
      <c r="C27" s="122" t="s">
        <v>57</v>
      </c>
      <c r="D27" s="122" t="s">
        <v>58</v>
      </c>
      <c r="E27" s="82">
        <f t="shared" si="9"/>
        <v>96</v>
      </c>
      <c r="F27" s="83"/>
      <c r="G27" s="84"/>
      <c r="H27" s="85"/>
      <c r="I27" s="86"/>
      <c r="J27" s="63">
        <f t="shared" si="0"/>
        <v>0</v>
      </c>
      <c r="K27" s="64">
        <f t="shared" si="1"/>
        <v>0</v>
      </c>
      <c r="L27" s="87">
        <f t="shared" si="2"/>
        <v>0</v>
      </c>
      <c r="M27" s="87">
        <f t="shared" si="3"/>
        <v>0</v>
      </c>
      <c r="N27" s="88">
        <f t="shared" si="4"/>
        <v>0</v>
      </c>
      <c r="O27" s="82">
        <v>24</v>
      </c>
      <c r="P27" s="90">
        <f t="shared" si="5"/>
        <v>0</v>
      </c>
      <c r="Q27" s="82">
        <v>24</v>
      </c>
      <c r="R27" s="90">
        <f t="shared" si="6"/>
        <v>0</v>
      </c>
      <c r="S27" s="82">
        <v>24</v>
      </c>
      <c r="T27" s="90">
        <f t="shared" si="7"/>
        <v>0</v>
      </c>
      <c r="U27" s="82">
        <v>24</v>
      </c>
      <c r="V27" s="90">
        <f t="shared" si="8"/>
        <v>0</v>
      </c>
    </row>
    <row r="28" spans="2:22" s="67" customFormat="1" ht="27" x14ac:dyDescent="0.25">
      <c r="B28" s="81" t="s">
        <v>59</v>
      </c>
      <c r="C28" s="122" t="s">
        <v>60</v>
      </c>
      <c r="D28" s="122" t="s">
        <v>61</v>
      </c>
      <c r="E28" s="82">
        <f t="shared" si="9"/>
        <v>96</v>
      </c>
      <c r="F28" s="83"/>
      <c r="G28" s="84"/>
      <c r="H28" s="85"/>
      <c r="I28" s="86"/>
      <c r="J28" s="63">
        <f t="shared" si="0"/>
        <v>0</v>
      </c>
      <c r="K28" s="64">
        <f t="shared" si="1"/>
        <v>0</v>
      </c>
      <c r="L28" s="87">
        <f t="shared" si="2"/>
        <v>0</v>
      </c>
      <c r="M28" s="87">
        <f t="shared" si="3"/>
        <v>0</v>
      </c>
      <c r="N28" s="88">
        <f t="shared" si="4"/>
        <v>0</v>
      </c>
      <c r="O28" s="82">
        <v>24</v>
      </c>
      <c r="P28" s="90">
        <f t="shared" si="5"/>
        <v>0</v>
      </c>
      <c r="Q28" s="82">
        <v>24</v>
      </c>
      <c r="R28" s="90">
        <f t="shared" si="6"/>
        <v>0</v>
      </c>
      <c r="S28" s="82">
        <v>24</v>
      </c>
      <c r="T28" s="90">
        <f t="shared" si="7"/>
        <v>0</v>
      </c>
      <c r="U28" s="82">
        <v>24</v>
      </c>
      <c r="V28" s="90">
        <f t="shared" si="8"/>
        <v>0</v>
      </c>
    </row>
    <row r="29" spans="2:22" s="67" customFormat="1" ht="27" x14ac:dyDescent="0.25">
      <c r="B29" s="81" t="s">
        <v>54</v>
      </c>
      <c r="C29" s="122" t="s">
        <v>62</v>
      </c>
      <c r="D29" s="122" t="s">
        <v>63</v>
      </c>
      <c r="E29" s="82">
        <f t="shared" si="9"/>
        <v>96</v>
      </c>
      <c r="F29" s="83"/>
      <c r="G29" s="84"/>
      <c r="H29" s="85"/>
      <c r="I29" s="86"/>
      <c r="J29" s="63">
        <f t="shared" si="0"/>
        <v>0</v>
      </c>
      <c r="K29" s="64">
        <f t="shared" si="1"/>
        <v>0</v>
      </c>
      <c r="L29" s="87">
        <f t="shared" si="2"/>
        <v>0</v>
      </c>
      <c r="M29" s="87">
        <f t="shared" si="3"/>
        <v>0</v>
      </c>
      <c r="N29" s="88">
        <f t="shared" si="4"/>
        <v>0</v>
      </c>
      <c r="O29" s="82">
        <v>24</v>
      </c>
      <c r="P29" s="90">
        <f t="shared" si="5"/>
        <v>0</v>
      </c>
      <c r="Q29" s="82">
        <v>24</v>
      </c>
      <c r="R29" s="90">
        <f t="shared" si="6"/>
        <v>0</v>
      </c>
      <c r="S29" s="82">
        <v>24</v>
      </c>
      <c r="T29" s="90">
        <f t="shared" si="7"/>
        <v>0</v>
      </c>
      <c r="U29" s="82">
        <v>24</v>
      </c>
      <c r="V29" s="90">
        <f t="shared" si="8"/>
        <v>0</v>
      </c>
    </row>
    <row r="30" spans="2:22" s="67" customFormat="1" ht="27" x14ac:dyDescent="0.25">
      <c r="B30" s="81" t="s">
        <v>54</v>
      </c>
      <c r="C30" s="122" t="s">
        <v>64</v>
      </c>
      <c r="D30" s="122" t="s">
        <v>65</v>
      </c>
      <c r="E30" s="82">
        <f t="shared" si="9"/>
        <v>96</v>
      </c>
      <c r="F30" s="83"/>
      <c r="G30" s="84"/>
      <c r="H30" s="85"/>
      <c r="I30" s="86"/>
      <c r="J30" s="63">
        <f t="shared" si="0"/>
        <v>0</v>
      </c>
      <c r="K30" s="64">
        <f t="shared" si="1"/>
        <v>0</v>
      </c>
      <c r="L30" s="87">
        <f t="shared" si="2"/>
        <v>0</v>
      </c>
      <c r="M30" s="87">
        <f t="shared" si="3"/>
        <v>0</v>
      </c>
      <c r="N30" s="88">
        <f t="shared" si="4"/>
        <v>0</v>
      </c>
      <c r="O30" s="82">
        <v>24</v>
      </c>
      <c r="P30" s="90">
        <f t="shared" si="5"/>
        <v>0</v>
      </c>
      <c r="Q30" s="82">
        <v>24</v>
      </c>
      <c r="R30" s="90">
        <f t="shared" si="6"/>
        <v>0</v>
      </c>
      <c r="S30" s="82">
        <v>24</v>
      </c>
      <c r="T30" s="90">
        <f t="shared" si="7"/>
        <v>0</v>
      </c>
      <c r="U30" s="82">
        <v>24</v>
      </c>
      <c r="V30" s="90">
        <f t="shared" si="8"/>
        <v>0</v>
      </c>
    </row>
    <row r="31" spans="2:22" s="67" customFormat="1" ht="13.5" x14ac:dyDescent="0.25">
      <c r="B31" s="81" t="s">
        <v>59</v>
      </c>
      <c r="C31" s="122" t="s">
        <v>66</v>
      </c>
      <c r="D31" s="122" t="s">
        <v>67</v>
      </c>
      <c r="E31" s="82">
        <f t="shared" si="9"/>
        <v>96</v>
      </c>
      <c r="F31" s="83"/>
      <c r="G31" s="84"/>
      <c r="H31" s="85"/>
      <c r="I31" s="86"/>
      <c r="J31" s="63">
        <f t="shared" si="0"/>
        <v>0</v>
      </c>
      <c r="K31" s="64">
        <f t="shared" si="1"/>
        <v>0</v>
      </c>
      <c r="L31" s="87">
        <f t="shared" si="2"/>
        <v>0</v>
      </c>
      <c r="M31" s="87">
        <f t="shared" si="3"/>
        <v>0</v>
      </c>
      <c r="N31" s="88">
        <f t="shared" si="4"/>
        <v>0</v>
      </c>
      <c r="O31" s="82">
        <v>24</v>
      </c>
      <c r="P31" s="90">
        <f t="shared" si="5"/>
        <v>0</v>
      </c>
      <c r="Q31" s="82">
        <v>24</v>
      </c>
      <c r="R31" s="90">
        <f t="shared" si="6"/>
        <v>0</v>
      </c>
      <c r="S31" s="82">
        <v>24</v>
      </c>
      <c r="T31" s="90">
        <f t="shared" si="7"/>
        <v>0</v>
      </c>
      <c r="U31" s="82">
        <v>24</v>
      </c>
      <c r="V31" s="90">
        <f t="shared" si="8"/>
        <v>0</v>
      </c>
    </row>
    <row r="32" spans="2:22" s="67" customFormat="1" ht="27" x14ac:dyDescent="0.25">
      <c r="B32" s="81" t="s">
        <v>54</v>
      </c>
      <c r="C32" s="122" t="s">
        <v>68</v>
      </c>
      <c r="D32" s="122" t="s">
        <v>69</v>
      </c>
      <c r="E32" s="82">
        <f t="shared" si="9"/>
        <v>96</v>
      </c>
      <c r="F32" s="83"/>
      <c r="G32" s="84"/>
      <c r="H32" s="85"/>
      <c r="I32" s="86"/>
      <c r="J32" s="63">
        <f t="shared" si="0"/>
        <v>0</v>
      </c>
      <c r="K32" s="64">
        <f t="shared" si="1"/>
        <v>0</v>
      </c>
      <c r="L32" s="87">
        <f t="shared" si="2"/>
        <v>0</v>
      </c>
      <c r="M32" s="87">
        <f t="shared" si="3"/>
        <v>0</v>
      </c>
      <c r="N32" s="88">
        <f t="shared" si="4"/>
        <v>0</v>
      </c>
      <c r="O32" s="82">
        <v>24</v>
      </c>
      <c r="P32" s="90">
        <f t="shared" si="5"/>
        <v>0</v>
      </c>
      <c r="Q32" s="82">
        <v>24</v>
      </c>
      <c r="R32" s="90">
        <f t="shared" si="6"/>
        <v>0</v>
      </c>
      <c r="S32" s="82">
        <v>24</v>
      </c>
      <c r="T32" s="90">
        <f t="shared" si="7"/>
        <v>0</v>
      </c>
      <c r="U32" s="82">
        <v>24</v>
      </c>
      <c r="V32" s="90">
        <f t="shared" si="8"/>
        <v>0</v>
      </c>
    </row>
    <row r="33" spans="2:22" s="67" customFormat="1" ht="27" x14ac:dyDescent="0.25">
      <c r="B33" s="81" t="s">
        <v>54</v>
      </c>
      <c r="C33" s="122" t="s">
        <v>70</v>
      </c>
      <c r="D33" s="122" t="s">
        <v>71</v>
      </c>
      <c r="E33" s="82">
        <f t="shared" si="9"/>
        <v>96</v>
      </c>
      <c r="F33" s="83"/>
      <c r="G33" s="84"/>
      <c r="H33" s="85"/>
      <c r="I33" s="86"/>
      <c r="J33" s="63">
        <f t="shared" si="0"/>
        <v>0</v>
      </c>
      <c r="K33" s="64">
        <f t="shared" si="1"/>
        <v>0</v>
      </c>
      <c r="L33" s="87">
        <f t="shared" si="2"/>
        <v>0</v>
      </c>
      <c r="M33" s="87">
        <f t="shared" si="3"/>
        <v>0</v>
      </c>
      <c r="N33" s="88">
        <f t="shared" si="4"/>
        <v>0</v>
      </c>
      <c r="O33" s="82">
        <v>24</v>
      </c>
      <c r="P33" s="90">
        <f t="shared" si="5"/>
        <v>0</v>
      </c>
      <c r="Q33" s="82">
        <v>24</v>
      </c>
      <c r="R33" s="90">
        <f t="shared" si="6"/>
        <v>0</v>
      </c>
      <c r="S33" s="82">
        <v>24</v>
      </c>
      <c r="T33" s="90">
        <f t="shared" si="7"/>
        <v>0</v>
      </c>
      <c r="U33" s="82">
        <v>24</v>
      </c>
      <c r="V33" s="90">
        <f t="shared" si="8"/>
        <v>0</v>
      </c>
    </row>
    <row r="34" spans="2:22" s="67" customFormat="1" ht="27" x14ac:dyDescent="0.25">
      <c r="B34" s="81" t="s">
        <v>54</v>
      </c>
      <c r="C34" s="122" t="s">
        <v>72</v>
      </c>
      <c r="D34" s="122" t="s">
        <v>73</v>
      </c>
      <c r="E34" s="82">
        <f t="shared" si="9"/>
        <v>96</v>
      </c>
      <c r="F34" s="83"/>
      <c r="G34" s="84"/>
      <c r="H34" s="85"/>
      <c r="I34" s="86"/>
      <c r="J34" s="63">
        <f t="shared" si="0"/>
        <v>0</v>
      </c>
      <c r="K34" s="64">
        <f t="shared" si="1"/>
        <v>0</v>
      </c>
      <c r="L34" s="87">
        <f t="shared" si="2"/>
        <v>0</v>
      </c>
      <c r="M34" s="87">
        <f t="shared" si="3"/>
        <v>0</v>
      </c>
      <c r="N34" s="88">
        <f t="shared" si="4"/>
        <v>0</v>
      </c>
      <c r="O34" s="82">
        <v>24</v>
      </c>
      <c r="P34" s="90">
        <f t="shared" si="5"/>
        <v>0</v>
      </c>
      <c r="Q34" s="82">
        <v>24</v>
      </c>
      <c r="R34" s="90">
        <f t="shared" si="6"/>
        <v>0</v>
      </c>
      <c r="S34" s="82">
        <v>24</v>
      </c>
      <c r="T34" s="90">
        <f t="shared" si="7"/>
        <v>0</v>
      </c>
      <c r="U34" s="82">
        <v>24</v>
      </c>
      <c r="V34" s="90">
        <f t="shared" si="8"/>
        <v>0</v>
      </c>
    </row>
    <row r="35" spans="2:22" s="67" customFormat="1" ht="27" x14ac:dyDescent="0.25">
      <c r="B35" s="81" t="s">
        <v>54</v>
      </c>
      <c r="C35" s="92" t="s">
        <v>74</v>
      </c>
      <c r="D35" s="126" t="s">
        <v>75</v>
      </c>
      <c r="E35" s="82">
        <f t="shared" si="9"/>
        <v>96</v>
      </c>
      <c r="F35" s="93"/>
      <c r="G35" s="94"/>
      <c r="H35" s="95"/>
      <c r="I35" s="96"/>
      <c r="J35" s="63">
        <f t="shared" si="0"/>
        <v>0</v>
      </c>
      <c r="K35" s="64">
        <f t="shared" si="1"/>
        <v>0</v>
      </c>
      <c r="L35" s="87">
        <f t="shared" si="2"/>
        <v>0</v>
      </c>
      <c r="M35" s="87">
        <f t="shared" si="3"/>
        <v>0</v>
      </c>
      <c r="N35" s="88">
        <f t="shared" si="4"/>
        <v>0</v>
      </c>
      <c r="O35" s="82">
        <v>24</v>
      </c>
      <c r="P35" s="90">
        <f t="shared" si="5"/>
        <v>0</v>
      </c>
      <c r="Q35" s="82">
        <v>24</v>
      </c>
      <c r="R35" s="90">
        <f t="shared" si="6"/>
        <v>0</v>
      </c>
      <c r="S35" s="82">
        <v>24</v>
      </c>
      <c r="T35" s="90">
        <f t="shared" si="7"/>
        <v>0</v>
      </c>
      <c r="U35" s="82">
        <v>24</v>
      </c>
      <c r="V35" s="90">
        <f t="shared" si="8"/>
        <v>0</v>
      </c>
    </row>
    <row r="36" spans="2:22" s="67" customFormat="1" ht="27" x14ac:dyDescent="0.25">
      <c r="B36" s="81" t="s">
        <v>54</v>
      </c>
      <c r="C36" s="92" t="s">
        <v>76</v>
      </c>
      <c r="D36" s="126" t="s">
        <v>77</v>
      </c>
      <c r="E36" s="82">
        <f t="shared" si="9"/>
        <v>96</v>
      </c>
      <c r="F36" s="93"/>
      <c r="G36" s="94"/>
      <c r="H36" s="95"/>
      <c r="I36" s="96"/>
      <c r="J36" s="63">
        <f t="shared" si="0"/>
        <v>0</v>
      </c>
      <c r="K36" s="64">
        <f t="shared" si="1"/>
        <v>0</v>
      </c>
      <c r="L36" s="87">
        <f t="shared" si="2"/>
        <v>0</v>
      </c>
      <c r="M36" s="87">
        <f t="shared" si="3"/>
        <v>0</v>
      </c>
      <c r="N36" s="88">
        <f t="shared" si="4"/>
        <v>0</v>
      </c>
      <c r="O36" s="82">
        <v>24</v>
      </c>
      <c r="P36" s="90">
        <f t="shared" si="5"/>
        <v>0</v>
      </c>
      <c r="Q36" s="82">
        <v>24</v>
      </c>
      <c r="R36" s="90">
        <f t="shared" si="6"/>
        <v>0</v>
      </c>
      <c r="S36" s="82">
        <v>24</v>
      </c>
      <c r="T36" s="90">
        <f t="shared" si="7"/>
        <v>0</v>
      </c>
      <c r="U36" s="82">
        <v>24</v>
      </c>
      <c r="V36" s="90">
        <f t="shared" si="8"/>
        <v>0</v>
      </c>
    </row>
    <row r="37" spans="2:22" s="67" customFormat="1" ht="27" x14ac:dyDescent="0.25">
      <c r="B37" s="81" t="s">
        <v>59</v>
      </c>
      <c r="C37" s="92" t="s">
        <v>78</v>
      </c>
      <c r="D37" s="126" t="s">
        <v>79</v>
      </c>
      <c r="E37" s="82">
        <f t="shared" si="9"/>
        <v>96</v>
      </c>
      <c r="F37" s="93"/>
      <c r="G37" s="94"/>
      <c r="H37" s="95"/>
      <c r="I37" s="96"/>
      <c r="J37" s="63">
        <f t="shared" si="0"/>
        <v>0</v>
      </c>
      <c r="K37" s="64">
        <f t="shared" si="1"/>
        <v>0</v>
      </c>
      <c r="L37" s="87">
        <f t="shared" si="2"/>
        <v>0</v>
      </c>
      <c r="M37" s="87">
        <f t="shared" si="3"/>
        <v>0</v>
      </c>
      <c r="N37" s="88">
        <f t="shared" si="4"/>
        <v>0</v>
      </c>
      <c r="O37" s="82">
        <v>24</v>
      </c>
      <c r="P37" s="90">
        <f t="shared" si="5"/>
        <v>0</v>
      </c>
      <c r="Q37" s="82">
        <v>24</v>
      </c>
      <c r="R37" s="90">
        <f t="shared" si="6"/>
        <v>0</v>
      </c>
      <c r="S37" s="82">
        <v>24</v>
      </c>
      <c r="T37" s="90">
        <f t="shared" si="7"/>
        <v>0</v>
      </c>
      <c r="U37" s="82">
        <v>24</v>
      </c>
      <c r="V37" s="90">
        <f t="shared" si="8"/>
        <v>0</v>
      </c>
    </row>
    <row r="38" spans="2:22" s="67" customFormat="1" ht="13.5" x14ac:dyDescent="0.25">
      <c r="B38" s="81" t="s">
        <v>59</v>
      </c>
      <c r="C38" s="92" t="s">
        <v>80</v>
      </c>
      <c r="D38" s="126" t="s">
        <v>81</v>
      </c>
      <c r="E38" s="82">
        <f t="shared" si="9"/>
        <v>96</v>
      </c>
      <c r="F38" s="93"/>
      <c r="G38" s="94"/>
      <c r="H38" s="95"/>
      <c r="I38" s="96"/>
      <c r="J38" s="63">
        <f t="shared" si="0"/>
        <v>0</v>
      </c>
      <c r="K38" s="64">
        <f t="shared" si="1"/>
        <v>0</v>
      </c>
      <c r="L38" s="87">
        <f t="shared" si="2"/>
        <v>0</v>
      </c>
      <c r="M38" s="87">
        <f t="shared" si="3"/>
        <v>0</v>
      </c>
      <c r="N38" s="88">
        <f t="shared" si="4"/>
        <v>0</v>
      </c>
      <c r="O38" s="82">
        <v>24</v>
      </c>
      <c r="P38" s="90">
        <f t="shared" si="5"/>
        <v>0</v>
      </c>
      <c r="Q38" s="82">
        <v>24</v>
      </c>
      <c r="R38" s="90">
        <f t="shared" si="6"/>
        <v>0</v>
      </c>
      <c r="S38" s="82">
        <v>24</v>
      </c>
      <c r="T38" s="90">
        <f t="shared" si="7"/>
        <v>0</v>
      </c>
      <c r="U38" s="82">
        <v>24</v>
      </c>
      <c r="V38" s="90">
        <f t="shared" si="8"/>
        <v>0</v>
      </c>
    </row>
    <row r="39" spans="2:22" s="67" customFormat="1" ht="27" x14ac:dyDescent="0.25">
      <c r="B39" s="81" t="s">
        <v>54</v>
      </c>
      <c r="C39" s="92" t="s">
        <v>82</v>
      </c>
      <c r="D39" s="126" t="s">
        <v>83</v>
      </c>
      <c r="E39" s="82">
        <f t="shared" si="9"/>
        <v>96</v>
      </c>
      <c r="F39" s="93"/>
      <c r="G39" s="94"/>
      <c r="H39" s="95"/>
      <c r="I39" s="96"/>
      <c r="J39" s="63">
        <f t="shared" si="0"/>
        <v>0</v>
      </c>
      <c r="K39" s="64">
        <f t="shared" si="1"/>
        <v>0</v>
      </c>
      <c r="L39" s="87">
        <f t="shared" si="2"/>
        <v>0</v>
      </c>
      <c r="M39" s="87">
        <f t="shared" si="3"/>
        <v>0</v>
      </c>
      <c r="N39" s="88">
        <f t="shared" si="4"/>
        <v>0</v>
      </c>
      <c r="O39" s="82">
        <v>24</v>
      </c>
      <c r="P39" s="90">
        <f t="shared" si="5"/>
        <v>0</v>
      </c>
      <c r="Q39" s="82">
        <v>24</v>
      </c>
      <c r="R39" s="90">
        <f t="shared" si="6"/>
        <v>0</v>
      </c>
      <c r="S39" s="82">
        <v>24</v>
      </c>
      <c r="T39" s="90">
        <f t="shared" si="7"/>
        <v>0</v>
      </c>
      <c r="U39" s="82">
        <v>24</v>
      </c>
      <c r="V39" s="90">
        <f t="shared" si="8"/>
        <v>0</v>
      </c>
    </row>
    <row r="40" spans="2:22" s="67" customFormat="1" ht="13.5" x14ac:dyDescent="0.25">
      <c r="B40" s="81" t="s">
        <v>84</v>
      </c>
      <c r="C40" s="92" t="s">
        <v>85</v>
      </c>
      <c r="D40" s="126" t="s">
        <v>86</v>
      </c>
      <c r="E40" s="82">
        <f t="shared" si="9"/>
        <v>96</v>
      </c>
      <c r="F40" s="93"/>
      <c r="G40" s="94"/>
      <c r="H40" s="95"/>
      <c r="I40" s="96"/>
      <c r="J40" s="63">
        <f t="shared" si="0"/>
        <v>0</v>
      </c>
      <c r="K40" s="64">
        <f t="shared" si="1"/>
        <v>0</v>
      </c>
      <c r="L40" s="87">
        <f t="shared" si="2"/>
        <v>0</v>
      </c>
      <c r="M40" s="87">
        <f t="shared" si="3"/>
        <v>0</v>
      </c>
      <c r="N40" s="88">
        <f t="shared" si="4"/>
        <v>0</v>
      </c>
      <c r="O40" s="82">
        <v>24</v>
      </c>
      <c r="P40" s="90">
        <f t="shared" si="5"/>
        <v>0</v>
      </c>
      <c r="Q40" s="82">
        <v>24</v>
      </c>
      <c r="R40" s="90">
        <f t="shared" si="6"/>
        <v>0</v>
      </c>
      <c r="S40" s="82">
        <v>24</v>
      </c>
      <c r="T40" s="90">
        <f t="shared" si="7"/>
        <v>0</v>
      </c>
      <c r="U40" s="82">
        <v>24</v>
      </c>
      <c r="V40" s="90">
        <f t="shared" si="8"/>
        <v>0</v>
      </c>
    </row>
    <row r="41" spans="2:22" s="67" customFormat="1" ht="27" x14ac:dyDescent="0.25">
      <c r="B41" s="81" t="s">
        <v>87</v>
      </c>
      <c r="C41" s="92" t="s">
        <v>88</v>
      </c>
      <c r="D41" s="126" t="s">
        <v>89</v>
      </c>
      <c r="E41" s="82">
        <f t="shared" si="9"/>
        <v>96</v>
      </c>
      <c r="F41" s="93"/>
      <c r="G41" s="94"/>
      <c r="H41" s="95"/>
      <c r="I41" s="96"/>
      <c r="J41" s="63">
        <f t="shared" si="0"/>
        <v>0</v>
      </c>
      <c r="K41" s="64">
        <f t="shared" si="1"/>
        <v>0</v>
      </c>
      <c r="L41" s="87">
        <f t="shared" si="2"/>
        <v>0</v>
      </c>
      <c r="M41" s="87">
        <f t="shared" si="3"/>
        <v>0</v>
      </c>
      <c r="N41" s="88">
        <f t="shared" si="4"/>
        <v>0</v>
      </c>
      <c r="O41" s="82">
        <v>24</v>
      </c>
      <c r="P41" s="90">
        <f t="shared" si="5"/>
        <v>0</v>
      </c>
      <c r="Q41" s="82">
        <v>24</v>
      </c>
      <c r="R41" s="90">
        <f t="shared" si="6"/>
        <v>0</v>
      </c>
      <c r="S41" s="82">
        <v>24</v>
      </c>
      <c r="T41" s="90">
        <f t="shared" si="7"/>
        <v>0</v>
      </c>
      <c r="U41" s="82">
        <v>24</v>
      </c>
      <c r="V41" s="90">
        <f t="shared" si="8"/>
        <v>0</v>
      </c>
    </row>
    <row r="42" spans="2:22" s="67" customFormat="1" ht="13.5" x14ac:dyDescent="0.25">
      <c r="B42" s="81" t="s">
        <v>87</v>
      </c>
      <c r="C42" s="92" t="s">
        <v>90</v>
      </c>
      <c r="D42" s="126" t="s">
        <v>91</v>
      </c>
      <c r="E42" s="82">
        <f t="shared" si="9"/>
        <v>96</v>
      </c>
      <c r="F42" s="93"/>
      <c r="G42" s="94"/>
      <c r="H42" s="95"/>
      <c r="I42" s="96"/>
      <c r="J42" s="63">
        <f t="shared" si="0"/>
        <v>0</v>
      </c>
      <c r="K42" s="64">
        <f t="shared" si="1"/>
        <v>0</v>
      </c>
      <c r="L42" s="87">
        <f t="shared" si="2"/>
        <v>0</v>
      </c>
      <c r="M42" s="87">
        <f t="shared" si="3"/>
        <v>0</v>
      </c>
      <c r="N42" s="88">
        <f t="shared" si="4"/>
        <v>0</v>
      </c>
      <c r="O42" s="82">
        <v>24</v>
      </c>
      <c r="P42" s="90">
        <f t="shared" si="5"/>
        <v>0</v>
      </c>
      <c r="Q42" s="82">
        <v>24</v>
      </c>
      <c r="R42" s="90">
        <f t="shared" si="6"/>
        <v>0</v>
      </c>
      <c r="S42" s="82">
        <v>24</v>
      </c>
      <c r="T42" s="90">
        <f t="shared" si="7"/>
        <v>0</v>
      </c>
      <c r="U42" s="82">
        <v>24</v>
      </c>
      <c r="V42" s="90">
        <f t="shared" si="8"/>
        <v>0</v>
      </c>
    </row>
    <row r="43" spans="2:22" s="67" customFormat="1" ht="13.5" x14ac:dyDescent="0.25">
      <c r="B43" s="81" t="s">
        <v>87</v>
      </c>
      <c r="C43" s="92" t="s">
        <v>92</v>
      </c>
      <c r="D43" s="126" t="s">
        <v>93</v>
      </c>
      <c r="E43" s="82">
        <f t="shared" si="9"/>
        <v>96</v>
      </c>
      <c r="F43" s="93"/>
      <c r="G43" s="94"/>
      <c r="H43" s="95"/>
      <c r="I43" s="96"/>
      <c r="J43" s="63">
        <f t="shared" si="0"/>
        <v>0</v>
      </c>
      <c r="K43" s="64">
        <f t="shared" si="1"/>
        <v>0</v>
      </c>
      <c r="L43" s="87">
        <f t="shared" si="2"/>
        <v>0</v>
      </c>
      <c r="M43" s="87">
        <f t="shared" si="3"/>
        <v>0</v>
      </c>
      <c r="N43" s="88">
        <f t="shared" si="4"/>
        <v>0</v>
      </c>
      <c r="O43" s="82">
        <v>24</v>
      </c>
      <c r="P43" s="90">
        <f t="shared" si="5"/>
        <v>0</v>
      </c>
      <c r="Q43" s="82">
        <v>24</v>
      </c>
      <c r="R43" s="90">
        <f t="shared" si="6"/>
        <v>0</v>
      </c>
      <c r="S43" s="82">
        <v>24</v>
      </c>
      <c r="T43" s="90">
        <f t="shared" si="7"/>
        <v>0</v>
      </c>
      <c r="U43" s="82">
        <v>24</v>
      </c>
      <c r="V43" s="90">
        <f t="shared" si="8"/>
        <v>0</v>
      </c>
    </row>
    <row r="44" spans="2:22" s="67" customFormat="1" ht="27" x14ac:dyDescent="0.25">
      <c r="B44" s="81" t="s">
        <v>59</v>
      </c>
      <c r="C44" s="92" t="s">
        <v>94</v>
      </c>
      <c r="D44" s="126" t="s">
        <v>95</v>
      </c>
      <c r="E44" s="82">
        <f t="shared" si="9"/>
        <v>80</v>
      </c>
      <c r="F44" s="93"/>
      <c r="G44" s="94"/>
      <c r="H44" s="95"/>
      <c r="I44" s="96"/>
      <c r="J44" s="63">
        <f t="shared" si="0"/>
        <v>0</v>
      </c>
      <c r="K44" s="64">
        <f t="shared" si="1"/>
        <v>0</v>
      </c>
      <c r="L44" s="87">
        <f t="shared" si="2"/>
        <v>0</v>
      </c>
      <c r="M44" s="87">
        <f t="shared" si="3"/>
        <v>0</v>
      </c>
      <c r="N44" s="88">
        <f t="shared" si="4"/>
        <v>0</v>
      </c>
      <c r="O44" s="82">
        <v>20</v>
      </c>
      <c r="P44" s="90">
        <f t="shared" si="5"/>
        <v>0</v>
      </c>
      <c r="Q44" s="82">
        <v>20</v>
      </c>
      <c r="R44" s="90">
        <f t="shared" si="6"/>
        <v>0</v>
      </c>
      <c r="S44" s="82">
        <v>20</v>
      </c>
      <c r="T44" s="90">
        <f t="shared" si="7"/>
        <v>0</v>
      </c>
      <c r="U44" s="82">
        <v>20</v>
      </c>
      <c r="V44" s="90">
        <f t="shared" si="8"/>
        <v>0</v>
      </c>
    </row>
    <row r="45" spans="2:22" s="67" customFormat="1" ht="13.5" x14ac:dyDescent="0.25">
      <c r="B45" s="81" t="s">
        <v>96</v>
      </c>
      <c r="C45" s="92" t="s">
        <v>97</v>
      </c>
      <c r="D45" s="126" t="s">
        <v>98</v>
      </c>
      <c r="E45" s="82">
        <f t="shared" si="9"/>
        <v>160</v>
      </c>
      <c r="F45" s="93"/>
      <c r="G45" s="94"/>
      <c r="H45" s="95"/>
      <c r="I45" s="96"/>
      <c r="J45" s="63">
        <f t="shared" si="0"/>
        <v>0</v>
      </c>
      <c r="K45" s="64">
        <f t="shared" si="1"/>
        <v>0</v>
      </c>
      <c r="L45" s="87">
        <f t="shared" si="2"/>
        <v>0</v>
      </c>
      <c r="M45" s="87">
        <f t="shared" si="3"/>
        <v>0</v>
      </c>
      <c r="N45" s="88">
        <f t="shared" si="4"/>
        <v>0</v>
      </c>
      <c r="O45" s="82">
        <v>40</v>
      </c>
      <c r="P45" s="90">
        <f t="shared" si="5"/>
        <v>0</v>
      </c>
      <c r="Q45" s="82">
        <v>40</v>
      </c>
      <c r="R45" s="90">
        <f t="shared" si="6"/>
        <v>0</v>
      </c>
      <c r="S45" s="82">
        <v>40</v>
      </c>
      <c r="T45" s="90">
        <f t="shared" si="7"/>
        <v>0</v>
      </c>
      <c r="U45" s="82">
        <v>40</v>
      </c>
      <c r="V45" s="90">
        <f t="shared" si="8"/>
        <v>0</v>
      </c>
    </row>
    <row r="46" spans="2:22" s="67" customFormat="1" ht="27" x14ac:dyDescent="0.25">
      <c r="B46" s="81" t="s">
        <v>39</v>
      </c>
      <c r="C46" s="92" t="s">
        <v>99</v>
      </c>
      <c r="D46" s="126" t="s">
        <v>100</v>
      </c>
      <c r="E46" s="82">
        <f t="shared" si="9"/>
        <v>4</v>
      </c>
      <c r="F46" s="93"/>
      <c r="G46" s="94"/>
      <c r="H46" s="95"/>
      <c r="I46" s="96"/>
      <c r="J46" s="63"/>
      <c r="K46" s="64"/>
      <c r="L46" s="87">
        <f t="shared" si="2"/>
        <v>0</v>
      </c>
      <c r="M46" s="87"/>
      <c r="N46" s="88"/>
      <c r="O46" s="82">
        <v>1</v>
      </c>
      <c r="P46" s="90">
        <f t="shared" si="5"/>
        <v>0</v>
      </c>
      <c r="Q46" s="82">
        <v>1</v>
      </c>
      <c r="R46" s="90">
        <f t="shared" si="6"/>
        <v>0</v>
      </c>
      <c r="S46" s="82">
        <v>1</v>
      </c>
      <c r="T46" s="90">
        <f t="shared" si="7"/>
        <v>0</v>
      </c>
      <c r="U46" s="82">
        <v>1</v>
      </c>
      <c r="V46" s="90">
        <f t="shared" si="8"/>
        <v>0</v>
      </c>
    </row>
    <row r="47" spans="2:22" s="67" customFormat="1" ht="27" x14ac:dyDescent="0.25">
      <c r="B47" s="81" t="s">
        <v>39</v>
      </c>
      <c r="C47" s="92" t="s">
        <v>101</v>
      </c>
      <c r="D47" s="126" t="s">
        <v>102</v>
      </c>
      <c r="E47" s="82">
        <f t="shared" si="9"/>
        <v>4</v>
      </c>
      <c r="F47" s="93"/>
      <c r="G47" s="94"/>
      <c r="H47" s="95"/>
      <c r="I47" s="96"/>
      <c r="J47" s="63"/>
      <c r="K47" s="64"/>
      <c r="L47" s="87">
        <f t="shared" si="2"/>
        <v>0</v>
      </c>
      <c r="M47" s="87"/>
      <c r="N47" s="88"/>
      <c r="O47" s="82">
        <v>1</v>
      </c>
      <c r="P47" s="90">
        <f t="shared" si="5"/>
        <v>0</v>
      </c>
      <c r="Q47" s="82">
        <v>1</v>
      </c>
      <c r="R47" s="90">
        <f t="shared" si="6"/>
        <v>0</v>
      </c>
      <c r="S47" s="82">
        <v>1</v>
      </c>
      <c r="T47" s="90">
        <f t="shared" si="7"/>
        <v>0</v>
      </c>
      <c r="U47" s="82">
        <v>1</v>
      </c>
      <c r="V47" s="90">
        <f t="shared" si="8"/>
        <v>0</v>
      </c>
    </row>
    <row r="48" spans="2:22" s="67" customFormat="1" ht="27" x14ac:dyDescent="0.25">
      <c r="B48" s="81" t="s">
        <v>39</v>
      </c>
      <c r="C48" s="92" t="s">
        <v>103</v>
      </c>
      <c r="D48" s="126" t="s">
        <v>104</v>
      </c>
      <c r="E48" s="82">
        <f t="shared" si="9"/>
        <v>4</v>
      </c>
      <c r="F48" s="93"/>
      <c r="G48" s="94"/>
      <c r="H48" s="95"/>
      <c r="I48" s="96"/>
      <c r="J48" s="63"/>
      <c r="K48" s="64"/>
      <c r="L48" s="87">
        <f t="shared" si="2"/>
        <v>0</v>
      </c>
      <c r="M48" s="87"/>
      <c r="N48" s="88"/>
      <c r="O48" s="82">
        <v>1</v>
      </c>
      <c r="P48" s="90">
        <f t="shared" si="5"/>
        <v>0</v>
      </c>
      <c r="Q48" s="82">
        <v>1</v>
      </c>
      <c r="R48" s="90">
        <f t="shared" si="6"/>
        <v>0</v>
      </c>
      <c r="S48" s="82">
        <v>1</v>
      </c>
      <c r="T48" s="90">
        <f t="shared" si="7"/>
        <v>0</v>
      </c>
      <c r="U48" s="82">
        <v>1</v>
      </c>
      <c r="V48" s="90">
        <f t="shared" si="8"/>
        <v>0</v>
      </c>
    </row>
    <row r="49" spans="2:22" s="67" customFormat="1" ht="27" x14ac:dyDescent="0.25">
      <c r="B49" s="81" t="s">
        <v>87</v>
      </c>
      <c r="C49" s="92" t="s">
        <v>105</v>
      </c>
      <c r="D49" s="126" t="s">
        <v>106</v>
      </c>
      <c r="E49" s="82">
        <f t="shared" si="9"/>
        <v>8</v>
      </c>
      <c r="F49" s="93"/>
      <c r="G49" s="94"/>
      <c r="H49" s="95"/>
      <c r="I49" s="96"/>
      <c r="J49" s="63"/>
      <c r="K49" s="64"/>
      <c r="L49" s="87">
        <f t="shared" si="2"/>
        <v>0</v>
      </c>
      <c r="M49" s="87"/>
      <c r="N49" s="88"/>
      <c r="O49" s="82">
        <v>2</v>
      </c>
      <c r="P49" s="90">
        <f t="shared" si="5"/>
        <v>0</v>
      </c>
      <c r="Q49" s="82">
        <v>2</v>
      </c>
      <c r="R49" s="90">
        <f t="shared" si="6"/>
        <v>0</v>
      </c>
      <c r="S49" s="82">
        <v>2</v>
      </c>
      <c r="T49" s="90">
        <f t="shared" si="7"/>
        <v>0</v>
      </c>
      <c r="U49" s="82">
        <v>2</v>
      </c>
      <c r="V49" s="90">
        <f t="shared" si="8"/>
        <v>0</v>
      </c>
    </row>
    <row r="50" spans="2:22" s="67" customFormat="1" ht="27" x14ac:dyDescent="0.25">
      <c r="B50" s="81" t="s">
        <v>54</v>
      </c>
      <c r="C50" s="92" t="s">
        <v>82</v>
      </c>
      <c r="D50" s="126" t="s">
        <v>83</v>
      </c>
      <c r="E50" s="82">
        <f t="shared" si="9"/>
        <v>4</v>
      </c>
      <c r="F50" s="93"/>
      <c r="G50" s="94"/>
      <c r="H50" s="95"/>
      <c r="I50" s="96"/>
      <c r="J50" s="63"/>
      <c r="K50" s="64"/>
      <c r="L50" s="87">
        <f t="shared" si="2"/>
        <v>0</v>
      </c>
      <c r="M50" s="87"/>
      <c r="N50" s="88"/>
      <c r="O50" s="82">
        <v>1</v>
      </c>
      <c r="P50" s="90">
        <f t="shared" si="5"/>
        <v>0</v>
      </c>
      <c r="Q50" s="82">
        <v>1</v>
      </c>
      <c r="R50" s="90">
        <f t="shared" si="6"/>
        <v>0</v>
      </c>
      <c r="S50" s="82">
        <v>1</v>
      </c>
      <c r="T50" s="90">
        <f t="shared" si="7"/>
        <v>0</v>
      </c>
      <c r="U50" s="82">
        <v>1</v>
      </c>
      <c r="V50" s="90">
        <f t="shared" si="8"/>
        <v>0</v>
      </c>
    </row>
    <row r="51" spans="2:22" s="67" customFormat="1" ht="27" x14ac:dyDescent="0.25">
      <c r="B51" s="81" t="s">
        <v>84</v>
      </c>
      <c r="C51" s="92" t="s">
        <v>107</v>
      </c>
      <c r="D51" s="126" t="s">
        <v>108</v>
      </c>
      <c r="E51" s="82">
        <f t="shared" si="9"/>
        <v>4</v>
      </c>
      <c r="F51" s="93"/>
      <c r="G51" s="94"/>
      <c r="H51" s="95"/>
      <c r="I51" s="96"/>
      <c r="J51" s="63"/>
      <c r="K51" s="64"/>
      <c r="L51" s="87">
        <f t="shared" si="2"/>
        <v>0</v>
      </c>
      <c r="M51" s="87"/>
      <c r="N51" s="88"/>
      <c r="O51" s="82">
        <v>1</v>
      </c>
      <c r="P51" s="90">
        <f t="shared" si="5"/>
        <v>0</v>
      </c>
      <c r="Q51" s="82">
        <v>1</v>
      </c>
      <c r="R51" s="90">
        <f t="shared" si="6"/>
        <v>0</v>
      </c>
      <c r="S51" s="82">
        <v>1</v>
      </c>
      <c r="T51" s="90">
        <f t="shared" si="7"/>
        <v>0</v>
      </c>
      <c r="U51" s="82">
        <v>1</v>
      </c>
      <c r="V51" s="90">
        <f t="shared" si="8"/>
        <v>0</v>
      </c>
    </row>
    <row r="52" spans="2:22" s="67" customFormat="1" ht="13.5" x14ac:dyDescent="0.25">
      <c r="B52" s="81" t="s">
        <v>59</v>
      </c>
      <c r="C52" s="92" t="s">
        <v>109</v>
      </c>
      <c r="D52" s="126" t="s">
        <v>110</v>
      </c>
      <c r="E52" s="82">
        <f t="shared" si="9"/>
        <v>4</v>
      </c>
      <c r="F52" s="93"/>
      <c r="G52" s="94"/>
      <c r="H52" s="95"/>
      <c r="I52" s="96"/>
      <c r="J52" s="63"/>
      <c r="K52" s="64"/>
      <c r="L52" s="87"/>
      <c r="M52" s="87"/>
      <c r="N52" s="88"/>
      <c r="O52" s="82">
        <v>1</v>
      </c>
      <c r="P52" s="90">
        <f t="shared" si="5"/>
        <v>0</v>
      </c>
      <c r="Q52" s="82">
        <v>1</v>
      </c>
      <c r="R52" s="90">
        <f t="shared" si="6"/>
        <v>0</v>
      </c>
      <c r="S52" s="82">
        <v>1</v>
      </c>
      <c r="T52" s="90">
        <f t="shared" si="7"/>
        <v>0</v>
      </c>
      <c r="U52" s="82">
        <v>1</v>
      </c>
      <c r="V52" s="90">
        <f t="shared" si="8"/>
        <v>0</v>
      </c>
    </row>
    <row r="53" spans="2:22" s="67" customFormat="1" ht="13.5" x14ac:dyDescent="0.25">
      <c r="B53" s="81" t="s">
        <v>59</v>
      </c>
      <c r="C53" s="92" t="s">
        <v>111</v>
      </c>
      <c r="D53" s="126" t="s">
        <v>81</v>
      </c>
      <c r="E53" s="82">
        <f t="shared" si="9"/>
        <v>4</v>
      </c>
      <c r="F53" s="93"/>
      <c r="G53" s="94"/>
      <c r="H53" s="95"/>
      <c r="I53" s="96"/>
      <c r="J53" s="63"/>
      <c r="K53" s="64"/>
      <c r="L53" s="87"/>
      <c r="M53" s="87"/>
      <c r="N53" s="88"/>
      <c r="O53" s="82">
        <v>1</v>
      </c>
      <c r="P53" s="90">
        <f t="shared" si="5"/>
        <v>0</v>
      </c>
      <c r="Q53" s="82">
        <v>1</v>
      </c>
      <c r="R53" s="90">
        <f t="shared" si="6"/>
        <v>0</v>
      </c>
      <c r="S53" s="82">
        <v>1</v>
      </c>
      <c r="T53" s="90">
        <f t="shared" si="7"/>
        <v>0</v>
      </c>
      <c r="U53" s="82">
        <v>1</v>
      </c>
      <c r="V53" s="90">
        <f t="shared" si="8"/>
        <v>0</v>
      </c>
    </row>
    <row r="54" spans="2:22" s="67" customFormat="1" ht="13.5" x14ac:dyDescent="0.25">
      <c r="B54" s="81" t="s">
        <v>54</v>
      </c>
      <c r="C54" s="92" t="s">
        <v>112</v>
      </c>
      <c r="D54" s="126" t="s">
        <v>113</v>
      </c>
      <c r="E54" s="82">
        <f t="shared" si="9"/>
        <v>4</v>
      </c>
      <c r="F54" s="93"/>
      <c r="G54" s="94"/>
      <c r="H54" s="95"/>
      <c r="I54" s="96"/>
      <c r="J54" s="63"/>
      <c r="K54" s="64"/>
      <c r="L54" s="87"/>
      <c r="M54" s="87"/>
      <c r="N54" s="88"/>
      <c r="O54" s="82">
        <v>1</v>
      </c>
      <c r="P54" s="90">
        <f t="shared" si="5"/>
        <v>0</v>
      </c>
      <c r="Q54" s="82">
        <v>1</v>
      </c>
      <c r="R54" s="90">
        <f t="shared" si="6"/>
        <v>0</v>
      </c>
      <c r="S54" s="82">
        <v>1</v>
      </c>
      <c r="T54" s="90">
        <f t="shared" si="7"/>
        <v>0</v>
      </c>
      <c r="U54" s="82">
        <v>1</v>
      </c>
      <c r="V54" s="90">
        <f t="shared" si="8"/>
        <v>0</v>
      </c>
    </row>
    <row r="55" spans="2:22" s="67" customFormat="1" ht="27" x14ac:dyDescent="0.25">
      <c r="B55" s="81" t="s">
        <v>39</v>
      </c>
      <c r="C55" s="92" t="s">
        <v>114</v>
      </c>
      <c r="D55" s="126" t="s">
        <v>104</v>
      </c>
      <c r="E55" s="82">
        <f t="shared" si="9"/>
        <v>4</v>
      </c>
      <c r="F55" s="93"/>
      <c r="G55" s="94"/>
      <c r="H55" s="95"/>
      <c r="I55" s="96"/>
      <c r="J55" s="63"/>
      <c r="K55" s="64"/>
      <c r="L55" s="87"/>
      <c r="M55" s="87"/>
      <c r="N55" s="88"/>
      <c r="O55" s="82">
        <v>1</v>
      </c>
      <c r="P55" s="90">
        <f t="shared" si="5"/>
        <v>0</v>
      </c>
      <c r="Q55" s="82">
        <v>1</v>
      </c>
      <c r="R55" s="90">
        <f t="shared" si="6"/>
        <v>0</v>
      </c>
      <c r="S55" s="82">
        <v>1</v>
      </c>
      <c r="T55" s="90">
        <f t="shared" si="7"/>
        <v>0</v>
      </c>
      <c r="U55" s="82">
        <v>1</v>
      </c>
      <c r="V55" s="90">
        <f t="shared" si="8"/>
        <v>0</v>
      </c>
    </row>
    <row r="56" spans="2:22" s="67" customFormat="1" ht="27" x14ac:dyDescent="0.25">
      <c r="B56" s="81" t="s">
        <v>39</v>
      </c>
      <c r="C56" s="92" t="s">
        <v>115</v>
      </c>
      <c r="D56" s="126" t="s">
        <v>116</v>
      </c>
      <c r="E56" s="82">
        <f t="shared" si="9"/>
        <v>8</v>
      </c>
      <c r="F56" s="93"/>
      <c r="G56" s="94"/>
      <c r="H56" s="95"/>
      <c r="I56" s="96"/>
      <c r="J56" s="63"/>
      <c r="K56" s="64"/>
      <c r="L56" s="87"/>
      <c r="M56" s="87"/>
      <c r="N56" s="88"/>
      <c r="O56" s="82">
        <v>2</v>
      </c>
      <c r="P56" s="90">
        <f t="shared" si="5"/>
        <v>0</v>
      </c>
      <c r="Q56" s="82">
        <v>2</v>
      </c>
      <c r="R56" s="90">
        <f t="shared" si="6"/>
        <v>0</v>
      </c>
      <c r="S56" s="82">
        <v>2</v>
      </c>
      <c r="T56" s="90">
        <f t="shared" si="7"/>
        <v>0</v>
      </c>
      <c r="U56" s="82">
        <v>2</v>
      </c>
      <c r="V56" s="90">
        <f t="shared" si="8"/>
        <v>0</v>
      </c>
    </row>
    <row r="57" spans="2:22" s="67" customFormat="1" ht="27" x14ac:dyDescent="0.25">
      <c r="B57" s="81" t="s">
        <v>54</v>
      </c>
      <c r="C57" s="92" t="s">
        <v>55</v>
      </c>
      <c r="D57" s="126" t="s">
        <v>56</v>
      </c>
      <c r="E57" s="82">
        <f t="shared" si="9"/>
        <v>12</v>
      </c>
      <c r="F57" s="93"/>
      <c r="G57" s="94"/>
      <c r="H57" s="95"/>
      <c r="I57" s="96"/>
      <c r="J57" s="63"/>
      <c r="K57" s="64"/>
      <c r="L57" s="87"/>
      <c r="M57" s="87"/>
      <c r="N57" s="88"/>
      <c r="O57" s="82">
        <v>3</v>
      </c>
      <c r="P57" s="90">
        <f t="shared" si="5"/>
        <v>0</v>
      </c>
      <c r="Q57" s="82">
        <v>3</v>
      </c>
      <c r="R57" s="90">
        <f t="shared" si="6"/>
        <v>0</v>
      </c>
      <c r="S57" s="82">
        <v>3</v>
      </c>
      <c r="T57" s="90">
        <f t="shared" si="7"/>
        <v>0</v>
      </c>
      <c r="U57" s="82">
        <v>3</v>
      </c>
      <c r="V57" s="90">
        <f t="shared" si="8"/>
        <v>0</v>
      </c>
    </row>
    <row r="58" spans="2:22" s="67" customFormat="1" ht="27" x14ac:dyDescent="0.25">
      <c r="B58" s="81" t="s">
        <v>54</v>
      </c>
      <c r="C58" s="92" t="s">
        <v>117</v>
      </c>
      <c r="D58" s="126" t="s">
        <v>118</v>
      </c>
      <c r="E58" s="82">
        <f t="shared" si="9"/>
        <v>12</v>
      </c>
      <c r="F58" s="93"/>
      <c r="G58" s="94"/>
      <c r="H58" s="95"/>
      <c r="I58" s="96"/>
      <c r="J58" s="63"/>
      <c r="K58" s="64"/>
      <c r="L58" s="87"/>
      <c r="M58" s="87"/>
      <c r="N58" s="88"/>
      <c r="O58" s="82">
        <v>3</v>
      </c>
      <c r="P58" s="90">
        <f t="shared" si="5"/>
        <v>0</v>
      </c>
      <c r="Q58" s="82">
        <v>3</v>
      </c>
      <c r="R58" s="90">
        <f t="shared" si="6"/>
        <v>0</v>
      </c>
      <c r="S58" s="82">
        <v>3</v>
      </c>
      <c r="T58" s="90">
        <f t="shared" si="7"/>
        <v>0</v>
      </c>
      <c r="U58" s="82">
        <v>3</v>
      </c>
      <c r="V58" s="90">
        <f t="shared" si="8"/>
        <v>0</v>
      </c>
    </row>
    <row r="59" spans="2:22" s="67" customFormat="1" ht="40.5" x14ac:dyDescent="0.25">
      <c r="B59" s="81" t="s">
        <v>96</v>
      </c>
      <c r="C59" s="92" t="s">
        <v>119</v>
      </c>
      <c r="D59" s="126" t="s">
        <v>120</v>
      </c>
      <c r="E59" s="82">
        <f t="shared" si="9"/>
        <v>12</v>
      </c>
      <c r="F59" s="93"/>
      <c r="G59" s="94"/>
      <c r="H59" s="95"/>
      <c r="I59" s="96"/>
      <c r="J59" s="63"/>
      <c r="K59" s="64"/>
      <c r="L59" s="87"/>
      <c r="M59" s="87"/>
      <c r="N59" s="88"/>
      <c r="O59" s="82">
        <v>3</v>
      </c>
      <c r="P59" s="90">
        <f t="shared" si="5"/>
        <v>0</v>
      </c>
      <c r="Q59" s="82">
        <v>3</v>
      </c>
      <c r="R59" s="90">
        <f t="shared" si="6"/>
        <v>0</v>
      </c>
      <c r="S59" s="82">
        <v>3</v>
      </c>
      <c r="T59" s="90">
        <f t="shared" si="7"/>
        <v>0</v>
      </c>
      <c r="U59" s="82">
        <v>3</v>
      </c>
      <c r="V59" s="90">
        <f t="shared" si="8"/>
        <v>0</v>
      </c>
    </row>
    <row r="60" spans="2:22" s="67" customFormat="1" ht="27" x14ac:dyDescent="0.25">
      <c r="B60" s="81" t="s">
        <v>121</v>
      </c>
      <c r="C60" s="92" t="s">
        <v>122</v>
      </c>
      <c r="D60" s="126" t="s">
        <v>123</v>
      </c>
      <c r="E60" s="82">
        <f t="shared" si="9"/>
        <v>28</v>
      </c>
      <c r="F60" s="93"/>
      <c r="G60" s="94"/>
      <c r="H60" s="95"/>
      <c r="I60" s="96"/>
      <c r="J60" s="63"/>
      <c r="K60" s="64"/>
      <c r="L60" s="87"/>
      <c r="M60" s="87"/>
      <c r="N60" s="88"/>
      <c r="O60" s="82">
        <v>7</v>
      </c>
      <c r="P60" s="90">
        <f t="shared" si="5"/>
        <v>0</v>
      </c>
      <c r="Q60" s="82">
        <v>7</v>
      </c>
      <c r="R60" s="90">
        <f t="shared" si="6"/>
        <v>0</v>
      </c>
      <c r="S60" s="82">
        <v>7</v>
      </c>
      <c r="T60" s="90">
        <f t="shared" si="7"/>
        <v>0</v>
      </c>
      <c r="U60" s="82">
        <v>7</v>
      </c>
      <c r="V60" s="90">
        <f t="shared" si="8"/>
        <v>0</v>
      </c>
    </row>
    <row r="61" spans="2:22" s="67" customFormat="1" ht="40.5" x14ac:dyDescent="0.25">
      <c r="B61" s="81" t="s">
        <v>121</v>
      </c>
      <c r="C61" s="92" t="s">
        <v>124</v>
      </c>
      <c r="D61" s="126" t="s">
        <v>125</v>
      </c>
      <c r="E61" s="82">
        <f t="shared" si="9"/>
        <v>12</v>
      </c>
      <c r="F61" s="93"/>
      <c r="G61" s="94"/>
      <c r="H61" s="95"/>
      <c r="I61" s="96"/>
      <c r="J61" s="63"/>
      <c r="K61" s="64"/>
      <c r="L61" s="87"/>
      <c r="M61" s="87"/>
      <c r="N61" s="88"/>
      <c r="O61" s="82">
        <v>3</v>
      </c>
      <c r="P61" s="90">
        <f t="shared" si="5"/>
        <v>0</v>
      </c>
      <c r="Q61" s="82">
        <v>3</v>
      </c>
      <c r="R61" s="90">
        <f t="shared" si="6"/>
        <v>0</v>
      </c>
      <c r="S61" s="82">
        <v>3</v>
      </c>
      <c r="T61" s="90">
        <f t="shared" si="7"/>
        <v>0</v>
      </c>
      <c r="U61" s="82">
        <v>3</v>
      </c>
      <c r="V61" s="90">
        <f t="shared" si="8"/>
        <v>0</v>
      </c>
    </row>
    <row r="62" spans="2:22" s="67" customFormat="1" ht="13.5" x14ac:dyDescent="0.25">
      <c r="B62" s="81" t="s">
        <v>59</v>
      </c>
      <c r="C62" s="92" t="s">
        <v>126</v>
      </c>
      <c r="D62" s="126" t="s">
        <v>127</v>
      </c>
      <c r="E62" s="82">
        <f t="shared" si="9"/>
        <v>4</v>
      </c>
      <c r="F62" s="93"/>
      <c r="G62" s="94"/>
      <c r="H62" s="95"/>
      <c r="I62" s="96"/>
      <c r="J62" s="63"/>
      <c r="K62" s="64"/>
      <c r="L62" s="87"/>
      <c r="M62" s="87"/>
      <c r="N62" s="88"/>
      <c r="O62" s="82">
        <v>1</v>
      </c>
      <c r="P62" s="90">
        <f t="shared" si="5"/>
        <v>0</v>
      </c>
      <c r="Q62" s="82">
        <v>1</v>
      </c>
      <c r="R62" s="90">
        <f t="shared" si="6"/>
        <v>0</v>
      </c>
      <c r="S62" s="82">
        <v>1</v>
      </c>
      <c r="T62" s="90">
        <f t="shared" si="7"/>
        <v>0</v>
      </c>
      <c r="U62" s="82">
        <v>1</v>
      </c>
      <c r="V62" s="90">
        <f t="shared" si="8"/>
        <v>0</v>
      </c>
    </row>
    <row r="63" spans="2:22" s="67" customFormat="1" ht="13.5" x14ac:dyDescent="0.25">
      <c r="B63" s="81" t="s">
        <v>59</v>
      </c>
      <c r="C63" s="92" t="s">
        <v>128</v>
      </c>
      <c r="D63" s="126" t="s">
        <v>129</v>
      </c>
      <c r="E63" s="82">
        <f t="shared" si="9"/>
        <v>40</v>
      </c>
      <c r="F63" s="93"/>
      <c r="G63" s="94"/>
      <c r="H63" s="95"/>
      <c r="I63" s="96"/>
      <c r="J63" s="63"/>
      <c r="K63" s="64"/>
      <c r="L63" s="87"/>
      <c r="M63" s="87"/>
      <c r="N63" s="88"/>
      <c r="O63" s="82">
        <v>10</v>
      </c>
      <c r="P63" s="90">
        <f t="shared" si="5"/>
        <v>0</v>
      </c>
      <c r="Q63" s="82">
        <v>10</v>
      </c>
      <c r="R63" s="90">
        <f t="shared" si="6"/>
        <v>0</v>
      </c>
      <c r="S63" s="82">
        <v>10</v>
      </c>
      <c r="T63" s="90">
        <f t="shared" si="7"/>
        <v>0</v>
      </c>
      <c r="U63" s="82">
        <v>10</v>
      </c>
      <c r="V63" s="90">
        <f t="shared" si="8"/>
        <v>0</v>
      </c>
    </row>
    <row r="64" spans="2:22" s="67" customFormat="1" ht="13.5" x14ac:dyDescent="0.25">
      <c r="B64" s="81" t="s">
        <v>130</v>
      </c>
      <c r="C64" s="92" t="s">
        <v>131</v>
      </c>
      <c r="D64" s="126" t="s">
        <v>132</v>
      </c>
      <c r="E64" s="82">
        <f t="shared" si="9"/>
        <v>4</v>
      </c>
      <c r="F64" s="93"/>
      <c r="G64" s="94"/>
      <c r="H64" s="95"/>
      <c r="I64" s="96"/>
      <c r="J64" s="63"/>
      <c r="K64" s="64"/>
      <c r="L64" s="87"/>
      <c r="M64" s="87"/>
      <c r="N64" s="88"/>
      <c r="O64" s="82">
        <v>1</v>
      </c>
      <c r="P64" s="90">
        <f t="shared" si="5"/>
        <v>0</v>
      </c>
      <c r="Q64" s="82">
        <v>1</v>
      </c>
      <c r="R64" s="90">
        <f t="shared" si="6"/>
        <v>0</v>
      </c>
      <c r="S64" s="82">
        <v>1</v>
      </c>
      <c r="T64" s="90">
        <f t="shared" si="7"/>
        <v>0</v>
      </c>
      <c r="U64" s="82">
        <v>1</v>
      </c>
      <c r="V64" s="90">
        <f t="shared" si="8"/>
        <v>0</v>
      </c>
    </row>
    <row r="65" spans="2:22" s="67" customFormat="1" ht="13.5" x14ac:dyDescent="0.25">
      <c r="B65" s="81" t="s">
        <v>87</v>
      </c>
      <c r="C65" s="92" t="s">
        <v>133</v>
      </c>
      <c r="D65" s="126" t="s">
        <v>134</v>
      </c>
      <c r="E65" s="82">
        <f t="shared" si="9"/>
        <v>4000</v>
      </c>
      <c r="F65" s="93"/>
      <c r="G65" s="94"/>
      <c r="H65" s="95"/>
      <c r="I65" s="96"/>
      <c r="J65" s="63"/>
      <c r="K65" s="64"/>
      <c r="L65" s="87"/>
      <c r="M65" s="87"/>
      <c r="N65" s="88"/>
      <c r="O65" s="130">
        <v>1000</v>
      </c>
      <c r="P65" s="90">
        <v>0</v>
      </c>
      <c r="Q65" s="130">
        <v>1000</v>
      </c>
      <c r="R65" s="90">
        <v>0</v>
      </c>
      <c r="S65" s="130">
        <v>1000</v>
      </c>
      <c r="T65" s="90">
        <v>0</v>
      </c>
      <c r="U65" s="130">
        <v>1000</v>
      </c>
      <c r="V65" s="90">
        <v>0</v>
      </c>
    </row>
    <row r="66" spans="2:22" s="67" customFormat="1" ht="18.600000000000001" customHeight="1" x14ac:dyDescent="0.25">
      <c r="B66" s="81" t="s">
        <v>135</v>
      </c>
      <c r="C66" s="92" t="s">
        <v>136</v>
      </c>
      <c r="D66" s="126"/>
      <c r="E66" s="82">
        <f t="shared" si="9"/>
        <v>4</v>
      </c>
      <c r="F66" s="93"/>
      <c r="G66" s="94"/>
      <c r="H66" s="95"/>
      <c r="I66" s="96"/>
      <c r="J66" s="63">
        <f t="shared" si="0"/>
        <v>0</v>
      </c>
      <c r="K66" s="64">
        <f t="shared" si="1"/>
        <v>0</v>
      </c>
      <c r="L66" s="87">
        <f t="shared" si="2"/>
        <v>0</v>
      </c>
      <c r="M66" s="87">
        <f t="shared" si="3"/>
        <v>0</v>
      </c>
      <c r="N66" s="88">
        <f t="shared" si="4"/>
        <v>0</v>
      </c>
      <c r="O66" s="89">
        <v>1</v>
      </c>
      <c r="P66" s="90">
        <f t="shared" si="5"/>
        <v>0</v>
      </c>
      <c r="Q66" s="91">
        <v>1</v>
      </c>
      <c r="R66" s="90">
        <f t="shared" si="6"/>
        <v>0</v>
      </c>
      <c r="S66" s="91">
        <v>1</v>
      </c>
      <c r="T66" s="90">
        <f t="shared" si="7"/>
        <v>0</v>
      </c>
      <c r="U66" s="91">
        <v>1</v>
      </c>
      <c r="V66" s="90">
        <f t="shared" si="8"/>
        <v>0</v>
      </c>
    </row>
    <row r="67" spans="2:22" s="67" customFormat="1" ht="18.600000000000001" customHeight="1" thickBot="1" x14ac:dyDescent="0.3">
      <c r="B67" s="97" t="s">
        <v>135</v>
      </c>
      <c r="C67" s="98" t="s">
        <v>137</v>
      </c>
      <c r="D67" s="127"/>
      <c r="E67" s="82">
        <f t="shared" si="9"/>
        <v>4</v>
      </c>
      <c r="F67" s="99"/>
      <c r="G67" s="100"/>
      <c r="H67" s="101"/>
      <c r="I67" s="102"/>
      <c r="J67" s="103">
        <f t="shared" si="0"/>
        <v>0</v>
      </c>
      <c r="K67" s="104">
        <f t="shared" si="1"/>
        <v>0</v>
      </c>
      <c r="L67" s="105">
        <f t="shared" si="2"/>
        <v>0</v>
      </c>
      <c r="M67" s="105">
        <f t="shared" si="3"/>
        <v>0</v>
      </c>
      <c r="N67" s="106">
        <f t="shared" si="4"/>
        <v>0</v>
      </c>
      <c r="O67" s="107">
        <v>1</v>
      </c>
      <c r="P67" s="104">
        <f t="shared" si="5"/>
        <v>0</v>
      </c>
      <c r="Q67" s="108">
        <v>1</v>
      </c>
      <c r="R67" s="104">
        <f t="shared" si="6"/>
        <v>0</v>
      </c>
      <c r="S67" s="108">
        <v>1</v>
      </c>
      <c r="T67" s="104">
        <f t="shared" si="7"/>
        <v>0</v>
      </c>
      <c r="U67" s="108">
        <v>1</v>
      </c>
      <c r="V67" s="104">
        <f t="shared" si="8"/>
        <v>0</v>
      </c>
    </row>
    <row r="68" spans="2:22" ht="18.600000000000001" customHeight="1" thickBot="1" x14ac:dyDescent="0.3">
      <c r="E68" s="109"/>
      <c r="I68" s="110"/>
      <c r="J68" s="111">
        <f>SUM(J23:J67)</f>
        <v>0</v>
      </c>
      <c r="K68" s="112">
        <f>SUM(K23:K67)</f>
        <v>0</v>
      </c>
      <c r="L68" s="112">
        <f>SUM(L23:L67)</f>
        <v>0</v>
      </c>
      <c r="M68" s="112">
        <f>SUM(M23:M67)</f>
        <v>0</v>
      </c>
      <c r="N68" s="113">
        <f>SUM(N23:N67)</f>
        <v>0</v>
      </c>
      <c r="O68"/>
      <c r="P68" s="114">
        <f>SUM(P23:P67)</f>
        <v>0</v>
      </c>
      <c r="Q68"/>
      <c r="R68" s="114">
        <f>SUM(R23:R67)</f>
        <v>0</v>
      </c>
      <c r="S68"/>
      <c r="T68" s="114">
        <f>SUM(T23:T67)</f>
        <v>0</v>
      </c>
      <c r="U68"/>
      <c r="V68" s="114">
        <f>SUM(V23:V67)</f>
        <v>0</v>
      </c>
    </row>
    <row r="70" spans="2:22" ht="15.75" thickBot="1" x14ac:dyDescent="0.3"/>
    <row r="71" spans="2:22" x14ac:dyDescent="0.25">
      <c r="B71" s="115" t="s">
        <v>138</v>
      </c>
      <c r="C71" s="116">
        <f>L68</f>
        <v>0</v>
      </c>
    </row>
    <row r="72" spans="2:22" x14ac:dyDescent="0.25">
      <c r="B72" s="117" t="s">
        <v>139</v>
      </c>
      <c r="C72" s="118">
        <f>N68</f>
        <v>0</v>
      </c>
    </row>
    <row r="73" spans="2:22" ht="15.75" thickBot="1" x14ac:dyDescent="0.3">
      <c r="B73" s="119" t="s">
        <v>140</v>
      </c>
      <c r="C73" s="120">
        <f>M68</f>
        <v>0</v>
      </c>
    </row>
  </sheetData>
  <sheetProtection algorithmName="SHA-512" hashValue="wzaJ4myVbR9xA+wQwjNi/UERjkhGUig/EER1d7wghueAHJ8S0+HdIZs6pU3s7L6sFaAp5HP35YdCRTc6q4rEoQ==" saltValue="a9T4pbKdh0hb+hwtg2l1Ig==" spinCount="100000" sheet="1" objects="1" scenarios="1"/>
  <protectedRanges>
    <protectedRange sqref="F23:I67" name="Range2"/>
    <protectedRange sqref="C5:D10" name="Range1"/>
  </protectedRanges>
  <mergeCells count="12">
    <mergeCell ref="O18:V18"/>
    <mergeCell ref="O19:P19"/>
    <mergeCell ref="Q19:R19"/>
    <mergeCell ref="S19:T19"/>
    <mergeCell ref="U19:V19"/>
    <mergeCell ref="C3:D3"/>
    <mergeCell ref="C4:D4"/>
    <mergeCell ref="B12:H12"/>
    <mergeCell ref="B15:N15"/>
    <mergeCell ref="B18:E19"/>
    <mergeCell ref="F18:I19"/>
    <mergeCell ref="J18:N19"/>
  </mergeCells>
  <dataValidations count="1">
    <dataValidation type="list" allowBlank="1" showInputMessage="1" showErrorMessage="1" sqref="B21 B23:B67" xr:uid="{5C5142A2-0535-44D9-9E02-3C7D8CE42978}">
      <formula1>"Cabling/Connectors,Caching,Data Distribution,Data Protection,Racks,Software,Wireless Data Distribution,Miscellaneous,License,Transceiver,Module"</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2D7B2-0EC8-4588-B612-5600D58FF41B}">
  <dimension ref="A1:C5"/>
  <sheetViews>
    <sheetView workbookViewId="0">
      <selection activeCell="B3" sqref="B3"/>
    </sheetView>
  </sheetViews>
  <sheetFormatPr defaultRowHeight="15" x14ac:dyDescent="0.25"/>
  <cols>
    <col min="1" max="1" width="11.140625" bestFit="1" customWidth="1"/>
    <col min="2" max="2" width="17.28515625" bestFit="1" customWidth="1"/>
    <col min="3" max="3" width="43.28515625" bestFit="1" customWidth="1"/>
  </cols>
  <sheetData>
    <row r="1" spans="1:3" x14ac:dyDescent="0.25">
      <c r="A1" s="128" t="s">
        <v>141</v>
      </c>
      <c r="B1" s="128" t="s">
        <v>142</v>
      </c>
      <c r="C1" s="128" t="s">
        <v>143</v>
      </c>
    </row>
    <row r="2" spans="1:3" x14ac:dyDescent="0.25">
      <c r="A2" s="129" t="s">
        <v>144</v>
      </c>
      <c r="B2" s="129" t="s">
        <v>20</v>
      </c>
      <c r="C2" s="129" t="s">
        <v>145</v>
      </c>
    </row>
    <row r="3" spans="1:3" x14ac:dyDescent="0.25">
      <c r="A3" s="129" t="s">
        <v>144</v>
      </c>
      <c r="B3" s="129" t="s">
        <v>21</v>
      </c>
      <c r="C3" s="129" t="s">
        <v>146</v>
      </c>
    </row>
    <row r="4" spans="1:3" x14ac:dyDescent="0.25">
      <c r="A4" s="129" t="s">
        <v>144</v>
      </c>
      <c r="B4" s="129" t="s">
        <v>22</v>
      </c>
      <c r="C4" s="129" t="s">
        <v>147</v>
      </c>
    </row>
    <row r="5" spans="1:3" x14ac:dyDescent="0.25">
      <c r="A5" s="129" t="s">
        <v>144</v>
      </c>
      <c r="B5" s="129" t="s">
        <v>23</v>
      </c>
      <c r="C5" s="129" t="s">
        <v>148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5f5acec-dfe3-4b07-a531-b5b6631dd987" xsi:nil="true"/>
    <lcf76f155ced4ddcb4097134ff3c332f xmlns="c5178ee5-90bb-49b4-98a9-021b31b46cf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DD9E6A07837949A55D627F89FE78CA" ma:contentTypeVersion="15" ma:contentTypeDescription="Create a new document." ma:contentTypeScope="" ma:versionID="d20e431a24d4ab3cd7b173fe3ef3af8c">
  <xsd:schema xmlns:xsd="http://www.w3.org/2001/XMLSchema" xmlns:xs="http://www.w3.org/2001/XMLSchema" xmlns:p="http://schemas.microsoft.com/office/2006/metadata/properties" xmlns:ns2="c5178ee5-90bb-49b4-98a9-021b31b46cf9" xmlns:ns3="c5f5acec-dfe3-4b07-a531-b5b6631dd987" targetNamespace="http://schemas.microsoft.com/office/2006/metadata/properties" ma:root="true" ma:fieldsID="44d341e42debc3fe416fcefa7cf270c6" ns2:_="" ns3:_="">
    <xsd:import namespace="c5178ee5-90bb-49b4-98a9-021b31b46cf9"/>
    <xsd:import namespace="c5f5acec-dfe3-4b07-a531-b5b6631dd9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178ee5-90bb-49b4-98a9-021b31b46c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0bd536d-8f46-4852-bb51-62e25ac18a0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f5acec-dfe3-4b07-a531-b5b6631dd9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34ef81e-81cc-4f88-8e10-a320874c577c}" ma:internalName="TaxCatchAll" ma:showField="CatchAllData" ma:web="c5f5acec-dfe3-4b07-a531-b5b6631dd9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60138A-C42D-4B4D-B7A0-113EA01BC7B2}">
  <ds:schemaRefs>
    <ds:schemaRef ds:uri="http://schemas.microsoft.com/office/2006/metadata/properties"/>
    <ds:schemaRef ds:uri="http://schemas.microsoft.com/office/infopath/2007/PartnerControls"/>
    <ds:schemaRef ds:uri="660d7b20-bb66-4bc2-9524-870c3b303bbd"/>
    <ds:schemaRef ds:uri="df1b41f3-df50-4a54-b279-fbf9391f70ad"/>
    <ds:schemaRef ds:uri="c5f5acec-dfe3-4b07-a531-b5b6631dd987"/>
    <ds:schemaRef ds:uri="c5178ee5-90bb-49b4-98a9-021b31b46cf9"/>
  </ds:schemaRefs>
</ds:datastoreItem>
</file>

<file path=customXml/itemProps2.xml><?xml version="1.0" encoding="utf-8"?>
<ds:datastoreItem xmlns:ds="http://schemas.openxmlformats.org/officeDocument/2006/customXml" ds:itemID="{EAF6BB9E-3593-4232-84DB-62344B6094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178ee5-90bb-49b4-98a9-021b31b46cf9"/>
    <ds:schemaRef ds:uri="c5f5acec-dfe3-4b07-a531-b5b6631dd9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9F662B-5EA0-4433-B036-2B38EDEE8C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 Sheet</vt:lpstr>
      <vt:lpstr>Site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Cristina Gomez</dc:creator>
  <cp:keywords/>
  <dc:description/>
  <cp:lastModifiedBy>Felicia Black</cp:lastModifiedBy>
  <cp:revision/>
  <dcterms:created xsi:type="dcterms:W3CDTF">2024-09-25T15:51:54Z</dcterms:created>
  <dcterms:modified xsi:type="dcterms:W3CDTF">2024-10-16T20:13:41Z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0x0101003FDD9E6A07837949A55D627F89FE78CA</vt:lpwstr>
  </property>
  <property fmtid="{D5CDD505-2E9C-101B-9397-08002B2CF9AE}" pid="3" name="MediaServiceImageTags">
    <vt:lpwstr/>
  </property>
</Properties>
</file>