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Z:\Accounting Operations\Procurement and Contract Services\Formal Solicitations\2024-2025\6-EC1-0125\3. Solicitation Documents\Florida\"/>
    </mc:Choice>
  </mc:AlternateContent>
  <xr:revisionPtr revIDLastSave="0" documentId="8_{EAA339C2-7075-405A-BE13-9FA49F8FE0F9}" xr6:coauthVersionLast="47" xr6:coauthVersionMax="47" xr10:uidLastSave="{00000000-0000-0000-0000-000000000000}"/>
  <bookViews>
    <workbookView xWindow="28680" yWindow="-5940" windowWidth="29040" windowHeight="15840" xr2:uid="{AE6EF237-C510-498D-A999-C35CB980D3BC}"/>
  </bookViews>
  <sheets>
    <sheet name="RFP #6-EC1-0125 Florid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3" i="1" l="1"/>
  <c r="W23" i="1"/>
  <c r="V23" i="1"/>
  <c r="U23" i="1"/>
  <c r="R23" i="1"/>
  <c r="X22" i="1"/>
  <c r="W22" i="1"/>
  <c r="R22" i="1"/>
  <c r="V22" i="1" s="1"/>
  <c r="X20" i="1"/>
  <c r="W20" i="1"/>
  <c r="V20" i="1"/>
  <c r="U20" i="1"/>
  <c r="R20" i="1"/>
  <c r="X19" i="1"/>
  <c r="W19" i="1"/>
  <c r="R19" i="1"/>
  <c r="X18" i="1"/>
  <c r="W18" i="1"/>
  <c r="R18" i="1"/>
  <c r="U22" i="1" l="1"/>
  <c r="Y22" i="1" s="1"/>
  <c r="Z23" i="1"/>
  <c r="Y23" i="1"/>
  <c r="U18" i="1"/>
  <c r="Y18" i="1" s="1"/>
  <c r="Y20" i="1"/>
  <c r="Z20" i="1"/>
  <c r="Z22" i="1"/>
  <c r="U19" i="1"/>
  <c r="Y19" i="1" s="1"/>
  <c r="V19" i="1"/>
  <c r="Z19" i="1" s="1"/>
  <c r="V18" i="1"/>
  <c r="Z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T17" authorId="0" shapeId="0" xr:uid="{31072383-730F-4C0D-982E-1AC5D6BB711D}">
      <text>
        <r>
          <rPr>
            <sz val="10"/>
            <color indexed="81"/>
            <rFont val="Tahoma"/>
            <family val="2"/>
          </rPr>
          <t>Offerors are instructed to create a new row for service levels with different NRC fees so that extended costs calculate correctly for all service levels.</t>
        </r>
      </text>
    </comment>
  </commentList>
</comments>
</file>

<file path=xl/sharedStrings.xml><?xml version="1.0" encoding="utf-8"?>
<sst xmlns="http://schemas.openxmlformats.org/spreadsheetml/2006/main" count="72" uniqueCount="52">
  <si>
    <t>Pricing Attachment J - Wide Area Network (WAN) Point to Point Transport Service</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</si>
  <si>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</si>
  <si>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</si>
  <si>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</si>
  <si>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</si>
  <si>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</si>
  <si>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Applicant (BEN):</t>
  </si>
  <si>
    <t>FCC Form 470 #:</t>
  </si>
  <si>
    <t>Offeror:</t>
  </si>
  <si>
    <t xml:space="preserve">Offeror Contact: </t>
  </si>
  <si>
    <t xml:space="preserve">Offeror Email: </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</si>
  <si>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</si>
  <si>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</si>
  <si>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</si>
  <si>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</si>
  <si>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</si>
  <si>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</si>
  <si>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</si>
  <si>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</si>
  <si>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"A" Location (NOC) Name</t>
  </si>
  <si>
    <t>"A" (NOC) Address</t>
  </si>
  <si>
    <t>"Z" Location Name</t>
  </si>
  <si>
    <t>"Z" Address</t>
  </si>
  <si>
    <t>Months</t>
  </si>
  <si>
    <t>1 Gbps</t>
  </si>
  <si>
    <t>2 Gbps</t>
  </si>
  <si>
    <t>Basic Installation</t>
  </si>
  <si>
    <t>E-Rate Eligible
Special Construction</t>
  </si>
  <si>
    <t>E-Rate Ineligible
Special Construction</t>
  </si>
  <si>
    <t>Total
Special Construction</t>
  </si>
  <si>
    <t>Applicable to All Bandwidth Levels?</t>
  </si>
  <si>
    <t xml:space="preserve">If costs are conditional, explain here. </t>
  </si>
  <si>
    <t>Example School A</t>
  </si>
  <si>
    <t>123 School St, ABCville, VA 01234</t>
  </si>
  <si>
    <t xml:space="preserve"> Example School B</t>
  </si>
  <si>
    <t>456 Main St, ABCville, VA 01234</t>
  </si>
  <si>
    <t>Yes</t>
  </si>
  <si>
    <t>N/A</t>
  </si>
  <si>
    <t xml:space="preserve"> Example School C</t>
  </si>
  <si>
    <t>789 Library St, ABCville, VA 01234</t>
  </si>
  <si>
    <t>No</t>
  </si>
  <si>
    <t>Const required for 10+ Gbps</t>
  </si>
  <si>
    <t>Blank</t>
  </si>
  <si>
    <t>IDEA Health Professions (HUB)</t>
  </si>
  <si>
    <t>5816 Wilcab Rd, Austin TX 78721</t>
  </si>
  <si>
    <t>IDEA Compass</t>
  </si>
  <si>
    <t>4949 Blanding Boulevard, Jacksonville FL 32210</t>
  </si>
  <si>
    <t>IDEA Headquarters (HUB)</t>
  </si>
  <si>
    <t>2115 W. Pike Blvd Weslaco, TX 78596</t>
  </si>
  <si>
    <t>Provide the manufacturer make, model and E-rate eligibility of any vendor provided equip:</t>
  </si>
  <si>
    <t>Do USF fees apply to any of these services?</t>
  </si>
  <si>
    <t>Do any service provider fees/surcharges apply to any of these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</si>
</sst>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Aptos Narrow"/>
      <family val="2"/>
      <scheme val="minor"/>
    </font>
    <font>
      <b/>
      <sz val="11"/>
      <color theme="1"/>
      <name val="Aptos Narrow"/>
      <family val="2"/>
      <scheme val="minor"/>
    </font>
    <font>
      <b/>
      <i/>
      <sz val="15"/>
      <name val="Aptos Narrow"/>
      <family val="2"/>
      <scheme val="minor"/>
    </font>
    <font>
      <b/>
      <sz val="17"/>
      <name val="Aptos Narrow"/>
      <family val="2"/>
      <scheme val="minor"/>
    </font>
    <font>
      <sz val="11"/>
      <name val="Aptos Narrow"/>
      <family val="2"/>
      <scheme val="minor"/>
    </font>
    <font>
      <sz val="10"/>
      <name val="Aptos Narrow"/>
      <family val="2"/>
      <scheme val="minor"/>
    </font>
    <font>
      <b/>
      <sz val="11"/>
      <name val="Aptos Narrow"/>
      <family val="2"/>
      <scheme val="minor"/>
    </font>
    <font>
      <b/>
      <sz val="10"/>
      <name val="Aptos Narrow"/>
      <family val="2"/>
      <scheme val="minor"/>
    </font>
    <font>
      <sz val="10"/>
      <color rgb="FFFF0000"/>
      <name val="Aptos Narrow"/>
      <family val="2"/>
      <scheme val="minor"/>
    </font>
    <font>
      <b/>
      <sz val="11"/>
      <color rgb="FFFF0000"/>
      <name val="Aptos Narrow"/>
      <family val="2"/>
      <scheme val="minor"/>
    </font>
    <font>
      <b/>
      <i/>
      <sz val="11"/>
      <color rgb="FFFF0000"/>
      <name val="Aptos Narrow"/>
      <family val="2"/>
      <scheme val="minor"/>
    </font>
    <font>
      <sz val="10"/>
      <color theme="1"/>
      <name val="Aptos Narrow"/>
      <family val="2"/>
      <scheme val="minor"/>
    </font>
    <font>
      <b/>
      <sz val="10"/>
      <color rgb="FFFF0000"/>
      <name val="Aptos Narrow"/>
      <family val="2"/>
      <scheme val="minor"/>
    </font>
    <font>
      <b/>
      <sz val="10"/>
      <color theme="1"/>
      <name val="Aptos Narrow"/>
      <family val="2"/>
      <scheme val="minor"/>
    </font>
    <font>
      <sz val="10"/>
      <color indexed="81"/>
      <name val="Tahoma"/>
      <family val="2"/>
    </font>
  </fonts>
  <fills count="9">
    <fill>
      <patternFill patternType="none"/>
    </fill>
    <fill>
      <patternFill patternType="gray125"/>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FFEF"/>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auto="1"/>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s>
  <cellStyleXfs count="1">
    <xf numFmtId="0" fontId="0" fillId="0" borderId="0"/>
  </cellStyleXfs>
  <cellXfs count="104">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4" fillId="0" borderId="0" xfId="0" applyFont="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0" fillId="0" borderId="0" xfId="0" applyAlignment="1">
      <alignment horizontal="left" vertical="center"/>
    </xf>
    <xf numFmtId="0" fontId="4" fillId="0" borderId="1" xfId="0" applyFont="1" applyBorder="1" applyAlignment="1">
      <alignment horizontal="left" vertical="center"/>
    </xf>
    <xf numFmtId="0" fontId="0" fillId="0" borderId="0" xfId="0" applyAlignment="1" applyProtection="1">
      <alignment horizontal="right" vertical="center"/>
      <protection locked="0"/>
    </xf>
    <xf numFmtId="0" fontId="6" fillId="0" borderId="0" xfId="0" applyFont="1" applyAlignment="1">
      <alignment horizontal="left" vertical="center"/>
    </xf>
    <xf numFmtId="0" fontId="4" fillId="0" borderId="2" xfId="0" applyFont="1" applyBorder="1" applyAlignment="1">
      <alignment horizontal="left" vertical="center"/>
    </xf>
    <xf numFmtId="0" fontId="4" fillId="0" borderId="1" xfId="0" applyFont="1" applyBorder="1" applyAlignment="1" applyProtection="1">
      <alignment horizontal="left" vertical="center"/>
      <protection locked="0"/>
    </xf>
    <xf numFmtId="0" fontId="1" fillId="0" borderId="0" xfId="0" applyFont="1" applyAlignment="1">
      <alignment horizontal="left" vertical="center"/>
    </xf>
    <xf numFmtId="0" fontId="0" fillId="0" borderId="2" xfId="0" applyBorder="1" applyAlignment="1" applyProtection="1">
      <alignment horizontal="left" vertical="center"/>
      <protection locked="0"/>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right" vertical="center"/>
    </xf>
    <xf numFmtId="1" fontId="1" fillId="2" borderId="6" xfId="0" applyNumberFormat="1" applyFont="1" applyFill="1" applyBorder="1" applyAlignment="1">
      <alignment horizontal="center" vertical="center"/>
    </xf>
    <xf numFmtId="0" fontId="6" fillId="3" borderId="7" xfId="0" applyFont="1" applyFill="1" applyBorder="1" applyAlignment="1">
      <alignment horizontal="centerContinuous" vertical="center"/>
    </xf>
    <xf numFmtId="0" fontId="6" fillId="4" borderId="7" xfId="0" applyFont="1" applyFill="1" applyBorder="1" applyAlignment="1">
      <alignment horizontal="centerContinuous" vertical="center"/>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1" fontId="13" fillId="2" borderId="12"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4" xfId="0" applyFont="1" applyFill="1" applyBorder="1" applyAlignment="1">
      <alignment horizontal="center" vertical="center" wrapText="1"/>
    </xf>
    <xf numFmtId="49" fontId="11" fillId="6" borderId="15" xfId="0" applyNumberFormat="1" applyFont="1" applyFill="1" applyBorder="1" applyAlignment="1">
      <alignment vertical="center"/>
    </xf>
    <xf numFmtId="49" fontId="11" fillId="6" borderId="16" xfId="0" applyNumberFormat="1" applyFont="1" applyFill="1" applyBorder="1" applyAlignment="1">
      <alignment horizontal="left" vertical="center"/>
    </xf>
    <xf numFmtId="49" fontId="11" fillId="6" borderId="1" xfId="0" applyNumberFormat="1" applyFont="1" applyFill="1" applyBorder="1" applyAlignment="1">
      <alignment horizontal="left" vertical="center"/>
    </xf>
    <xf numFmtId="49" fontId="11" fillId="6" borderId="17" xfId="0" applyNumberFormat="1" applyFont="1" applyFill="1" applyBorder="1" applyAlignment="1">
      <alignment horizontal="left" vertical="center"/>
    </xf>
    <xf numFmtId="49" fontId="11" fillId="6" borderId="16" xfId="0" applyNumberFormat="1" applyFont="1" applyFill="1" applyBorder="1" applyAlignment="1">
      <alignment vertical="center"/>
    </xf>
    <xf numFmtId="49" fontId="11" fillId="6" borderId="2" xfId="0" applyNumberFormat="1" applyFont="1" applyFill="1" applyBorder="1" applyAlignment="1">
      <alignment horizontal="left" vertical="center"/>
    </xf>
    <xf numFmtId="1" fontId="11" fillId="6" borderId="12" xfId="0" applyNumberFormat="1" applyFont="1" applyFill="1" applyBorder="1" applyAlignment="1">
      <alignment horizontal="center" vertical="center"/>
    </xf>
    <xf numFmtId="44" fontId="5" fillId="6" borderId="13" xfId="0" applyNumberFormat="1" applyFont="1" applyFill="1" applyBorder="1" applyAlignment="1">
      <alignment horizontal="right" vertical="center"/>
    </xf>
    <xf numFmtId="44" fontId="5" fillId="6" borderId="10" xfId="0" applyNumberFormat="1" applyFont="1" applyFill="1" applyBorder="1" applyAlignment="1">
      <alignment horizontal="right" vertical="center"/>
    </xf>
    <xf numFmtId="44" fontId="5" fillId="6" borderId="9" xfId="0" applyNumberFormat="1" applyFont="1" applyFill="1" applyBorder="1" applyAlignment="1">
      <alignment horizontal="right" vertical="center"/>
    </xf>
    <xf numFmtId="44" fontId="11" fillId="6" borderId="10" xfId="0" applyNumberFormat="1" applyFont="1" applyFill="1" applyBorder="1" applyAlignment="1">
      <alignment horizontal="right" vertical="center"/>
    </xf>
    <xf numFmtId="44" fontId="11" fillId="6" borderId="10" xfId="0" applyNumberFormat="1" applyFont="1" applyFill="1" applyBorder="1" applyAlignment="1">
      <alignment horizontal="center" vertical="center"/>
    </xf>
    <xf numFmtId="44" fontId="11" fillId="6" borderId="14" xfId="0" applyNumberFormat="1" applyFont="1" applyFill="1" applyBorder="1" applyAlignment="1">
      <alignment horizontal="left" vertical="center" wrapText="1"/>
    </xf>
    <xf numFmtId="44" fontId="11" fillId="6" borderId="9" xfId="0" applyNumberFormat="1" applyFont="1" applyFill="1" applyBorder="1" applyAlignment="1">
      <alignment horizontal="right" vertical="center"/>
    </xf>
    <xf numFmtId="44" fontId="11" fillId="6" borderId="13" xfId="0" applyNumberFormat="1" applyFont="1" applyFill="1" applyBorder="1" applyAlignment="1">
      <alignment horizontal="right" vertical="center"/>
    </xf>
    <xf numFmtId="49" fontId="11" fillId="7" borderId="9" xfId="0" applyNumberFormat="1" applyFont="1" applyFill="1" applyBorder="1" applyAlignment="1">
      <alignment vertical="center"/>
    </xf>
    <xf numFmtId="49" fontId="11" fillId="7" borderId="11" xfId="0" applyNumberFormat="1" applyFont="1" applyFill="1" applyBorder="1" applyAlignment="1">
      <alignment horizontal="left" vertical="center"/>
    </xf>
    <xf numFmtId="49" fontId="11" fillId="7" borderId="2" xfId="0" applyNumberFormat="1" applyFont="1" applyFill="1" applyBorder="1" applyAlignment="1">
      <alignment horizontal="left" vertical="center"/>
    </xf>
    <xf numFmtId="49" fontId="11" fillId="7" borderId="13" xfId="0" applyNumberFormat="1" applyFont="1" applyFill="1" applyBorder="1" applyAlignment="1">
      <alignment horizontal="left" vertical="center"/>
    </xf>
    <xf numFmtId="49" fontId="11" fillId="7" borderId="10" xfId="0" applyNumberFormat="1" applyFont="1" applyFill="1" applyBorder="1" applyAlignment="1">
      <alignment vertical="center"/>
    </xf>
    <xf numFmtId="1" fontId="11" fillId="7" borderId="12" xfId="0" applyNumberFormat="1" applyFont="1" applyFill="1" applyBorder="1" applyAlignment="1">
      <alignment horizontal="center" vertical="center"/>
    </xf>
    <xf numFmtId="44" fontId="5" fillId="7" borderId="13" xfId="0" applyNumberFormat="1" applyFont="1" applyFill="1" applyBorder="1" applyAlignment="1">
      <alignment horizontal="right" vertical="center"/>
    </xf>
    <xf numFmtId="44" fontId="5" fillId="7" borderId="10" xfId="0" applyNumberFormat="1" applyFont="1" applyFill="1" applyBorder="1" applyAlignment="1">
      <alignment horizontal="right" vertical="center"/>
    </xf>
    <xf numFmtId="44" fontId="5" fillId="7" borderId="9" xfId="0" applyNumberFormat="1" applyFont="1" applyFill="1" applyBorder="1" applyAlignment="1">
      <alignment horizontal="right" vertical="center"/>
    </xf>
    <xf numFmtId="44" fontId="11" fillId="7" borderId="10" xfId="0" applyNumberFormat="1" applyFont="1" applyFill="1" applyBorder="1" applyAlignment="1">
      <alignment horizontal="right" vertical="center"/>
    </xf>
    <xf numFmtId="44" fontId="11" fillId="7" borderId="10" xfId="0" applyNumberFormat="1" applyFont="1" applyFill="1" applyBorder="1" applyAlignment="1">
      <alignment horizontal="center" vertical="center"/>
    </xf>
    <xf numFmtId="44" fontId="11" fillId="7" borderId="14" xfId="0" applyNumberFormat="1" applyFont="1" applyFill="1" applyBorder="1" applyAlignment="1">
      <alignment horizontal="left" vertical="center" wrapText="1"/>
    </xf>
    <xf numFmtId="44" fontId="11" fillId="7" borderId="9" xfId="0" applyNumberFormat="1" applyFont="1" applyFill="1" applyBorder="1" applyAlignment="1">
      <alignment horizontal="right" vertical="center"/>
    </xf>
    <xf numFmtId="49" fontId="11" fillId="0" borderId="10" xfId="0" applyNumberFormat="1" applyFont="1" applyBorder="1" applyAlignment="1" applyProtection="1">
      <alignment vertical="center"/>
      <protection locked="0"/>
    </xf>
    <xf numFmtId="44" fontId="5" fillId="0" borderId="13" xfId="0" applyNumberFormat="1" applyFont="1" applyBorder="1" applyAlignment="1" applyProtection="1">
      <alignment horizontal="right" vertical="center"/>
      <protection locked="0"/>
    </xf>
    <xf numFmtId="44" fontId="5" fillId="0" borderId="10" xfId="0" applyNumberFormat="1" applyFont="1" applyBorder="1" applyAlignment="1" applyProtection="1">
      <alignment horizontal="right" vertical="center"/>
      <protection locked="0"/>
    </xf>
    <xf numFmtId="44" fontId="5" fillId="0" borderId="9" xfId="0" applyNumberFormat="1" applyFont="1" applyBorder="1" applyAlignment="1" applyProtection="1">
      <alignment horizontal="right" vertical="center"/>
      <protection locked="0"/>
    </xf>
    <xf numFmtId="44" fontId="11" fillId="0" borderId="10" xfId="0" applyNumberFormat="1" applyFont="1" applyBorder="1" applyAlignment="1" applyProtection="1">
      <alignment horizontal="right" vertical="center"/>
      <protection locked="0"/>
    </xf>
    <xf numFmtId="44" fontId="11" fillId="0" borderId="10" xfId="0" applyNumberFormat="1" applyFont="1" applyBorder="1" applyAlignment="1">
      <alignment horizontal="right" vertical="center"/>
    </xf>
    <xf numFmtId="44" fontId="11" fillId="0" borderId="10" xfId="0" applyNumberFormat="1" applyFont="1" applyBorder="1" applyAlignment="1" applyProtection="1">
      <alignment horizontal="center" vertical="center"/>
      <protection locked="0"/>
    </xf>
    <xf numFmtId="44" fontId="11" fillId="0" borderId="14" xfId="0" applyNumberFormat="1" applyFont="1" applyBorder="1" applyAlignment="1" applyProtection="1">
      <alignment horizontal="left" vertical="center" wrapText="1"/>
      <protection locked="0"/>
    </xf>
    <xf numFmtId="44" fontId="11" fillId="0" borderId="9" xfId="0" applyNumberFormat="1" applyFont="1" applyBorder="1" applyAlignment="1">
      <alignment horizontal="right" vertical="center"/>
    </xf>
    <xf numFmtId="0" fontId="1" fillId="0" borderId="0" xfId="0" applyFont="1" applyAlignment="1">
      <alignment vertical="center"/>
    </xf>
    <xf numFmtId="2" fontId="1" fillId="0" borderId="0" xfId="0" applyNumberFormat="1" applyFont="1" applyAlignment="1">
      <alignment horizontal="center" vertical="center"/>
    </xf>
    <xf numFmtId="0" fontId="0" fillId="8" borderId="1" xfId="0" applyFill="1" applyBorder="1" applyAlignment="1" applyProtection="1">
      <alignment vertical="center"/>
      <protection locked="0"/>
    </xf>
    <xf numFmtId="0" fontId="0" fillId="8" borderId="1" xfId="0" applyFill="1" applyBorder="1" applyAlignment="1">
      <alignment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49" fontId="11" fillId="0" borderId="10"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protection locked="0"/>
    </xf>
    <xf numFmtId="49" fontId="11" fillId="0" borderId="17" xfId="0" applyNumberFormat="1" applyFont="1" applyBorder="1" applyAlignment="1" applyProtection="1">
      <alignment horizontal="center" vertical="center"/>
      <protection locked="0"/>
    </xf>
    <xf numFmtId="49" fontId="11" fillId="0" borderId="19" xfId="0" applyNumberFormat="1" applyFont="1" applyBorder="1" applyAlignment="1" applyProtection="1">
      <alignment horizontal="center" vertical="center"/>
      <protection locked="0"/>
    </xf>
    <xf numFmtId="49" fontId="11" fillId="0" borderId="20" xfId="0" applyNumberFormat="1" applyFont="1" applyBorder="1" applyAlignment="1" applyProtection="1">
      <alignment horizontal="center" vertical="center"/>
      <protection locked="0"/>
    </xf>
    <xf numFmtId="49" fontId="11" fillId="0" borderId="21"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49" fontId="11" fillId="0" borderId="22" xfId="0" applyNumberFormat="1" applyFont="1" applyBorder="1" applyAlignment="1" applyProtection="1">
      <alignment horizontal="center" vertical="center"/>
      <protection locked="0"/>
    </xf>
    <xf numFmtId="1" fontId="11" fillId="0" borderId="23" xfId="0" applyNumberFormat="1" applyFont="1" applyBorder="1" applyAlignment="1" applyProtection="1">
      <alignment horizontal="center" vertical="center"/>
      <protection locked="0"/>
    </xf>
    <xf numFmtId="1" fontId="11" fillId="0" borderId="24" xfId="0" applyNumberFormat="1" applyFont="1" applyBorder="1" applyAlignment="1" applyProtection="1">
      <alignment horizontal="center" vertical="center"/>
      <protection locked="0"/>
    </xf>
    <xf numFmtId="0" fontId="9" fillId="0" borderId="0" xfId="0" applyFont="1" applyAlignment="1">
      <alignment horizontal="center" vertical="center"/>
    </xf>
    <xf numFmtId="0" fontId="12" fillId="0" borderId="3" xfId="0" applyFont="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cellXfs>
  <cellStyles count="1">
    <cellStyle name="Normal" xfId="0" builtinId="0"/>
  </cellStyles>
  <dxfs count="2">
    <dxf>
      <font>
        <color auto="1"/>
      </font>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49385-D1A8-4F8F-A2E0-5F8CCED92FE9}">
  <dimension ref="A1:Z27"/>
  <sheetViews>
    <sheetView tabSelected="1" topLeftCell="D1" zoomScale="120" zoomScaleNormal="120" workbookViewId="0">
      <selection activeCell="J22" sqref="J22:J23"/>
    </sheetView>
  </sheetViews>
  <sheetFormatPr defaultColWidth="8.88671875" defaultRowHeight="14.4" x14ac:dyDescent="0.3"/>
  <cols>
    <col min="1" max="1" width="0.6640625" style="1" customWidth="1"/>
    <col min="2" max="2" width="24.5546875" style="1" customWidth="1"/>
    <col min="3" max="3" width="12.109375" style="1" customWidth="1"/>
    <col min="4" max="4" width="12.33203125" style="1" customWidth="1"/>
    <col min="5" max="5" width="5.6640625" style="1" customWidth="1"/>
    <col min="6" max="6" width="17.5546875" style="1" customWidth="1"/>
    <col min="7" max="7" width="17" style="1" customWidth="1"/>
    <col min="8" max="8" width="14.88671875" style="1" customWidth="1"/>
    <col min="9" max="9" width="5.6640625" style="1" customWidth="1"/>
    <col min="10" max="10" width="11.44140625" style="1" bestFit="1" customWidth="1"/>
    <col min="11" max="12" width="15.6640625" style="1" customWidth="1"/>
    <col min="13" max="13" width="14.5546875" style="1" customWidth="1"/>
    <col min="14" max="14" width="14.33203125" style="1" customWidth="1"/>
    <col min="15" max="18" width="15" style="1" customWidth="1"/>
    <col min="19" max="19" width="12.88671875" style="1" bestFit="1" customWidth="1"/>
    <col min="20" max="20" width="31.5546875" style="16" customWidth="1"/>
    <col min="21" max="21" width="15.33203125" style="6" customWidth="1"/>
    <col min="22" max="22" width="14.88671875" style="6" customWidth="1"/>
    <col min="23" max="23" width="19.109375" style="1" customWidth="1"/>
    <col min="24" max="24" width="17.88671875" style="1" customWidth="1"/>
    <col min="25" max="26" width="20.44140625" style="1" customWidth="1"/>
    <col min="27" max="16384" width="8.88671875" style="1"/>
  </cols>
  <sheetData>
    <row r="1" spans="1:26" ht="22.2" x14ac:dyDescent="0.3">
      <c r="B1" s="2" t="s">
        <v>0</v>
      </c>
      <c r="C1" s="3"/>
      <c r="K1" s="4"/>
      <c r="L1" s="4"/>
      <c r="M1" s="4"/>
      <c r="N1" s="4"/>
      <c r="O1" s="4"/>
      <c r="P1" s="4"/>
      <c r="Q1" s="4"/>
      <c r="R1" s="4"/>
      <c r="S1" s="4"/>
      <c r="T1" s="5"/>
    </row>
    <row r="2" spans="1:26" s="7" customFormat="1" ht="14.4" customHeight="1" x14ac:dyDescent="0.3">
      <c r="B2" s="8"/>
      <c r="C2" s="9"/>
      <c r="D2" s="9"/>
      <c r="E2" s="9"/>
      <c r="F2" s="9"/>
      <c r="K2" s="10"/>
      <c r="L2" s="10"/>
      <c r="M2" s="10"/>
      <c r="N2" s="10"/>
      <c r="O2" s="10"/>
      <c r="P2" s="10"/>
      <c r="Q2" s="10"/>
      <c r="R2" s="10"/>
      <c r="S2" s="10"/>
      <c r="T2" s="11"/>
      <c r="U2" s="12"/>
      <c r="V2" s="12"/>
    </row>
    <row r="3" spans="1:26" s="7" customFormat="1" ht="13.95" customHeight="1" x14ac:dyDescent="0.3">
      <c r="B3" s="13" t="s">
        <v>1</v>
      </c>
      <c r="C3" s="9"/>
      <c r="D3" s="9"/>
      <c r="E3" s="9"/>
      <c r="F3" s="9"/>
      <c r="K3" s="10"/>
      <c r="L3" s="10"/>
      <c r="M3" s="10"/>
      <c r="N3" s="10"/>
      <c r="O3" s="10"/>
      <c r="P3" s="10"/>
      <c r="Q3" s="10"/>
      <c r="R3" s="10"/>
      <c r="S3" s="10"/>
      <c r="T3" s="11"/>
      <c r="U3" s="12"/>
      <c r="V3" s="12"/>
    </row>
    <row r="4" spans="1:26" s="7" customFormat="1" ht="14.4" customHeight="1" x14ac:dyDescent="0.3">
      <c r="B4" s="8" t="s">
        <v>2</v>
      </c>
      <c r="C4" s="9"/>
      <c r="D4" s="9"/>
      <c r="E4" s="9"/>
      <c r="F4" s="9"/>
      <c r="K4" s="10"/>
      <c r="L4" s="10"/>
      <c r="M4" s="10"/>
      <c r="N4" s="10"/>
      <c r="O4" s="10"/>
      <c r="P4" s="10"/>
      <c r="Q4" s="10"/>
      <c r="R4" s="10"/>
      <c r="S4" s="10"/>
      <c r="T4" s="11"/>
      <c r="U4" s="12"/>
      <c r="V4" s="12"/>
    </row>
    <row r="5" spans="1:26" s="7" customFormat="1" ht="14.4" customHeight="1" x14ac:dyDescent="0.3">
      <c r="B5" s="8" t="s">
        <v>3</v>
      </c>
      <c r="C5" s="9"/>
      <c r="D5" s="9"/>
      <c r="E5" s="9"/>
      <c r="F5" s="9"/>
      <c r="K5" s="10"/>
      <c r="L5" s="10"/>
      <c r="M5" s="10"/>
      <c r="N5" s="10"/>
      <c r="O5" s="10"/>
      <c r="P5" s="10"/>
      <c r="Q5" s="10"/>
      <c r="R5" s="10"/>
      <c r="S5" s="10"/>
      <c r="T5" s="11"/>
      <c r="U5" s="12"/>
      <c r="V5" s="12"/>
    </row>
    <row r="6" spans="1:26" s="7" customFormat="1" ht="14.4" customHeight="1" x14ac:dyDescent="0.3">
      <c r="B6" s="8" t="s">
        <v>4</v>
      </c>
      <c r="C6" s="9"/>
      <c r="D6" s="9"/>
      <c r="E6" s="9"/>
      <c r="F6" s="9"/>
      <c r="K6" s="10"/>
      <c r="L6" s="10"/>
      <c r="M6" s="10"/>
      <c r="N6" s="10"/>
      <c r="O6" s="10"/>
      <c r="P6" s="10"/>
      <c r="Q6" s="10"/>
      <c r="R6" s="10"/>
      <c r="S6" s="10"/>
      <c r="T6" s="11"/>
      <c r="U6" s="12"/>
      <c r="V6" s="12"/>
    </row>
    <row r="7" spans="1:26" s="7" customFormat="1" ht="14.4" customHeight="1" x14ac:dyDescent="0.3">
      <c r="B7" s="8" t="s">
        <v>5</v>
      </c>
      <c r="C7" s="9"/>
      <c r="D7" s="9"/>
      <c r="E7" s="9"/>
      <c r="F7" s="9"/>
      <c r="K7" s="10"/>
      <c r="L7" s="10"/>
      <c r="M7" s="10"/>
      <c r="N7" s="10"/>
      <c r="O7" s="10"/>
      <c r="P7" s="10"/>
      <c r="Q7" s="10"/>
      <c r="R7" s="10"/>
      <c r="S7" s="10"/>
      <c r="T7" s="11"/>
      <c r="U7" s="12"/>
      <c r="V7" s="12"/>
    </row>
    <row r="8" spans="1:26" ht="14.4" customHeight="1" x14ac:dyDescent="0.3">
      <c r="B8" s="14"/>
      <c r="C8" s="15"/>
      <c r="D8" s="15"/>
      <c r="E8" s="15"/>
      <c r="F8" s="15"/>
      <c r="K8" s="4"/>
      <c r="L8" s="4"/>
      <c r="M8" s="4"/>
      <c r="N8" s="4"/>
      <c r="O8" s="4"/>
      <c r="P8" s="4"/>
      <c r="Q8" s="4"/>
      <c r="R8" s="4"/>
      <c r="S8" s="4"/>
      <c r="T8" s="5"/>
    </row>
    <row r="9" spans="1:26" ht="14.4" customHeight="1" x14ac:dyDescent="0.3">
      <c r="A9" s="16"/>
      <c r="B9" s="9" t="s">
        <v>6</v>
      </c>
      <c r="C9" s="17">
        <v>17025973</v>
      </c>
      <c r="D9" s="17"/>
      <c r="E9" s="17"/>
      <c r="F9" s="9"/>
      <c r="G9" s="7"/>
      <c r="H9" s="4"/>
      <c r="I9" s="4"/>
      <c r="J9" s="4"/>
      <c r="K9" s="4"/>
      <c r="L9" s="18"/>
      <c r="M9" s="4"/>
      <c r="N9" s="18"/>
      <c r="O9" s="6"/>
      <c r="P9" s="6"/>
      <c r="U9" s="1"/>
      <c r="V9" s="1"/>
    </row>
    <row r="10" spans="1:26" x14ac:dyDescent="0.3">
      <c r="A10" s="16"/>
      <c r="B10" s="19" t="s">
        <v>7</v>
      </c>
      <c r="C10" s="20">
        <v>250000239</v>
      </c>
      <c r="D10" s="20"/>
      <c r="E10" s="20"/>
      <c r="F10" s="7"/>
      <c r="G10" s="7"/>
      <c r="H10" s="4"/>
      <c r="I10" s="4"/>
      <c r="J10" s="4"/>
      <c r="K10" s="4"/>
      <c r="L10" s="18"/>
      <c r="M10" s="4"/>
      <c r="N10" s="18"/>
      <c r="O10" s="6"/>
      <c r="P10" s="6"/>
      <c r="U10" s="1"/>
      <c r="V10" s="1"/>
    </row>
    <row r="11" spans="1:26" x14ac:dyDescent="0.3">
      <c r="A11" s="16"/>
      <c r="B11" s="19" t="s">
        <v>8</v>
      </c>
      <c r="C11" s="21"/>
      <c r="D11" s="20"/>
      <c r="E11" s="20"/>
      <c r="F11" s="7"/>
      <c r="G11" s="7"/>
      <c r="H11" s="4"/>
      <c r="I11" s="4"/>
      <c r="J11" s="4"/>
      <c r="K11" s="4"/>
      <c r="L11" s="4"/>
      <c r="M11" s="4"/>
      <c r="N11" s="4"/>
      <c r="O11" s="6"/>
      <c r="P11" s="6"/>
      <c r="Q11" s="6"/>
      <c r="U11" s="1"/>
      <c r="V11" s="1"/>
    </row>
    <row r="12" spans="1:26" x14ac:dyDescent="0.3">
      <c r="A12" s="16"/>
      <c r="B12" s="22" t="s">
        <v>9</v>
      </c>
      <c r="C12" s="23"/>
      <c r="D12" s="20"/>
      <c r="E12" s="20"/>
      <c r="F12" s="7"/>
      <c r="G12" s="7"/>
      <c r="H12" s="4"/>
      <c r="I12" s="4"/>
      <c r="J12" s="4"/>
      <c r="K12" s="4"/>
      <c r="L12" s="4"/>
      <c r="M12" s="4"/>
      <c r="N12" s="4"/>
      <c r="O12" s="6"/>
      <c r="P12" s="6"/>
      <c r="Q12" s="6"/>
      <c r="U12" s="1"/>
      <c r="V12" s="1"/>
    </row>
    <row r="13" spans="1:26" x14ac:dyDescent="0.3">
      <c r="A13" s="16"/>
      <c r="B13" s="22" t="s">
        <v>10</v>
      </c>
      <c r="C13" s="23"/>
      <c r="D13" s="20"/>
      <c r="E13" s="20"/>
      <c r="F13" s="7"/>
      <c r="G13" s="7"/>
      <c r="H13" s="7"/>
      <c r="I13" s="7"/>
      <c r="J13" s="7"/>
      <c r="K13" s="7"/>
      <c r="M13" s="100"/>
      <c r="N13" s="100"/>
    </row>
    <row r="14" spans="1:26" x14ac:dyDescent="0.3">
      <c r="B14" s="24"/>
      <c r="M14" s="100"/>
      <c r="N14" s="100"/>
    </row>
    <row r="15" spans="1:26" s="25" customFormat="1" thickBot="1" x14ac:dyDescent="0.35">
      <c r="M15" s="101"/>
      <c r="N15" s="101"/>
      <c r="T15" s="26"/>
      <c r="U15" s="27"/>
      <c r="V15" s="27"/>
    </row>
    <row r="16" spans="1:26" ht="19.95" customHeight="1" x14ac:dyDescent="0.3">
      <c r="B16" s="102" t="s">
        <v>11</v>
      </c>
      <c r="C16" s="103"/>
      <c r="D16" s="103"/>
      <c r="E16" s="103"/>
      <c r="F16" s="103"/>
      <c r="G16" s="103"/>
      <c r="H16" s="103"/>
      <c r="I16" s="103"/>
      <c r="J16" s="28" t="s">
        <v>12</v>
      </c>
      <c r="K16" s="29" t="s">
        <v>13</v>
      </c>
      <c r="L16" s="29"/>
      <c r="M16" s="30" t="s">
        <v>14</v>
      </c>
      <c r="N16" s="30"/>
      <c r="O16" s="82" t="s">
        <v>15</v>
      </c>
      <c r="P16" s="83"/>
      <c r="Q16" s="83"/>
      <c r="R16" s="83"/>
      <c r="S16" s="83"/>
      <c r="T16" s="84"/>
      <c r="U16" s="85" t="s">
        <v>16</v>
      </c>
      <c r="V16" s="86"/>
      <c r="W16" s="85" t="s">
        <v>17</v>
      </c>
      <c r="X16" s="86"/>
      <c r="Y16" s="85" t="s">
        <v>18</v>
      </c>
      <c r="Z16" s="86"/>
    </row>
    <row r="17" spans="2:26" ht="41.4" x14ac:dyDescent="0.3">
      <c r="B17" s="31" t="s">
        <v>19</v>
      </c>
      <c r="C17" s="87" t="s">
        <v>20</v>
      </c>
      <c r="D17" s="87"/>
      <c r="E17" s="87"/>
      <c r="F17" s="32" t="s">
        <v>21</v>
      </c>
      <c r="G17" s="87" t="s">
        <v>22</v>
      </c>
      <c r="H17" s="87"/>
      <c r="I17" s="88"/>
      <c r="J17" s="33" t="s">
        <v>23</v>
      </c>
      <c r="K17" s="34" t="s">
        <v>24</v>
      </c>
      <c r="L17" s="35" t="s">
        <v>25</v>
      </c>
      <c r="M17" s="36" t="s">
        <v>24</v>
      </c>
      <c r="N17" s="37" t="s">
        <v>25</v>
      </c>
      <c r="O17" s="38" t="s">
        <v>26</v>
      </c>
      <c r="P17" s="39" t="s">
        <v>27</v>
      </c>
      <c r="Q17" s="39" t="s">
        <v>28</v>
      </c>
      <c r="R17" s="39" t="s">
        <v>29</v>
      </c>
      <c r="S17" s="39" t="s">
        <v>30</v>
      </c>
      <c r="T17" s="40" t="s">
        <v>31</v>
      </c>
      <c r="U17" s="31" t="s">
        <v>24</v>
      </c>
      <c r="V17" s="32" t="s">
        <v>25</v>
      </c>
      <c r="W17" s="32" t="s">
        <v>24</v>
      </c>
      <c r="X17" s="32" t="s">
        <v>25</v>
      </c>
      <c r="Y17" s="32" t="s">
        <v>24</v>
      </c>
      <c r="Z17" s="32" t="s">
        <v>25</v>
      </c>
    </row>
    <row r="18" spans="2:26" x14ac:dyDescent="0.3">
      <c r="B18" s="41" t="s">
        <v>32</v>
      </c>
      <c r="C18" s="42" t="s">
        <v>33</v>
      </c>
      <c r="D18" s="43"/>
      <c r="E18" s="44"/>
      <c r="F18" s="45" t="s">
        <v>34</v>
      </c>
      <c r="G18" s="42" t="s">
        <v>35</v>
      </c>
      <c r="H18" s="43"/>
      <c r="I18" s="46"/>
      <c r="J18" s="47">
        <v>60</v>
      </c>
      <c r="K18" s="48">
        <v>100</v>
      </c>
      <c r="L18" s="49">
        <v>200</v>
      </c>
      <c r="M18" s="48">
        <v>20</v>
      </c>
      <c r="N18" s="49">
        <v>25</v>
      </c>
      <c r="O18" s="50">
        <v>100</v>
      </c>
      <c r="P18" s="51">
        <v>3750</v>
      </c>
      <c r="Q18" s="51">
        <v>0</v>
      </c>
      <c r="R18" s="51">
        <f t="shared" ref="R18" si="0">P18+Q18</f>
        <v>3750</v>
      </c>
      <c r="S18" s="52" t="s">
        <v>36</v>
      </c>
      <c r="T18" s="53" t="s">
        <v>37</v>
      </c>
      <c r="U18" s="54">
        <f>IF($K18&lt;1,0,(($K18+$M18)*$J18)+$O18+$R18)</f>
        <v>11050</v>
      </c>
      <c r="V18" s="51">
        <f>IF($L18&lt;1,0,(($L18+$N18)*$J18)+$O18+$R18)</f>
        <v>17350</v>
      </c>
      <c r="W18" s="51">
        <f>IF($K18&lt;1,0,(($K18+$M18)*$J18)+$O18+$P18)</f>
        <v>11050</v>
      </c>
      <c r="X18" s="51">
        <f>IF($L18&lt;1,0,(($L18+$N18)*$J18)+$O18+$P18)</f>
        <v>17350</v>
      </c>
      <c r="Y18" s="51">
        <f t="shared" ref="Y18:Z20" si="1">U18-W18</f>
        <v>0</v>
      </c>
      <c r="Z18" s="51">
        <f t="shared" si="1"/>
        <v>0</v>
      </c>
    </row>
    <row r="19" spans="2:26" x14ac:dyDescent="0.3">
      <c r="B19" s="41" t="s">
        <v>32</v>
      </c>
      <c r="C19" s="42" t="s">
        <v>33</v>
      </c>
      <c r="D19" s="43"/>
      <c r="E19" s="44"/>
      <c r="F19" s="45" t="s">
        <v>38</v>
      </c>
      <c r="G19" s="42" t="s">
        <v>39</v>
      </c>
      <c r="H19" s="43"/>
      <c r="I19" s="43"/>
      <c r="J19" s="47">
        <v>60</v>
      </c>
      <c r="K19" s="48">
        <v>100</v>
      </c>
      <c r="L19" s="49">
        <v>200</v>
      </c>
      <c r="M19" s="48">
        <v>20</v>
      </c>
      <c r="N19" s="49">
        <v>25</v>
      </c>
      <c r="O19" s="50">
        <v>100</v>
      </c>
      <c r="P19" s="55">
        <v>0</v>
      </c>
      <c r="Q19" s="51">
        <v>0</v>
      </c>
      <c r="R19" s="51">
        <f>P19+Q19</f>
        <v>0</v>
      </c>
      <c r="S19" s="52" t="s">
        <v>40</v>
      </c>
      <c r="T19" s="53" t="s">
        <v>41</v>
      </c>
      <c r="U19" s="54">
        <f>IF($K19&lt;1,0,(($K19+$M19)*$J19)+$O19+$R19)</f>
        <v>7300</v>
      </c>
      <c r="V19" s="51">
        <f>IF($L19&lt;1,0,(($L19+$N19)*$J19)+$O19+$R19)</f>
        <v>13600</v>
      </c>
      <c r="W19" s="51">
        <f>IF($K19&lt;1,0,(($K19+$M19)*$J19)+$O19+$P19)</f>
        <v>7300</v>
      </c>
      <c r="X19" s="51">
        <f>IF($L19&lt;1,0,(($L19+$N19)*$J19)+$O19+$P19)</f>
        <v>13600</v>
      </c>
      <c r="Y19" s="51">
        <f t="shared" si="1"/>
        <v>0</v>
      </c>
      <c r="Z19" s="51">
        <f t="shared" si="1"/>
        <v>0</v>
      </c>
    </row>
    <row r="20" spans="2:26" x14ac:dyDescent="0.3">
      <c r="B20" s="41" t="s">
        <v>32</v>
      </c>
      <c r="C20" s="42" t="s">
        <v>33</v>
      </c>
      <c r="D20" s="43"/>
      <c r="E20" s="44"/>
      <c r="F20" s="45" t="s">
        <v>38</v>
      </c>
      <c r="G20" s="42" t="s">
        <v>39</v>
      </c>
      <c r="H20" s="43"/>
      <c r="I20" s="46"/>
      <c r="J20" s="47">
        <v>60</v>
      </c>
      <c r="K20" s="48">
        <v>0</v>
      </c>
      <c r="L20" s="49">
        <v>0</v>
      </c>
      <c r="M20" s="48">
        <v>0</v>
      </c>
      <c r="N20" s="49">
        <v>0</v>
      </c>
      <c r="O20" s="50">
        <v>100</v>
      </c>
      <c r="P20" s="51">
        <v>2000</v>
      </c>
      <c r="Q20" s="51">
        <v>0</v>
      </c>
      <c r="R20" s="51">
        <f t="shared" ref="R20:R23" si="2">P20+Q20</f>
        <v>2000</v>
      </c>
      <c r="S20" s="52" t="s">
        <v>40</v>
      </c>
      <c r="T20" s="53" t="s">
        <v>41</v>
      </c>
      <c r="U20" s="54">
        <f>IF($K20&lt;1,0,(($K20+$M20)*$J20)+$O20+$R20)</f>
        <v>0</v>
      </c>
      <c r="V20" s="51">
        <f>IF($L20&lt;1,0,(($L20+$N20)*$J20)+$O20+$R20)</f>
        <v>0</v>
      </c>
      <c r="W20" s="51">
        <f>IF($K20&lt;1,0,(($K20+$M20)*$J20)+$O20+$P20)</f>
        <v>0</v>
      </c>
      <c r="X20" s="51">
        <f>IF($L20&lt;1,0,(($L20+$N20)*$J20)+$O20+$P20)</f>
        <v>0</v>
      </c>
      <c r="Y20" s="51">
        <f t="shared" si="1"/>
        <v>0</v>
      </c>
      <c r="Z20" s="51">
        <f t="shared" si="1"/>
        <v>0</v>
      </c>
    </row>
    <row r="21" spans="2:26" x14ac:dyDescent="0.3">
      <c r="B21" s="56" t="s">
        <v>42</v>
      </c>
      <c r="C21" s="57" t="s">
        <v>42</v>
      </c>
      <c r="D21" s="58"/>
      <c r="E21" s="59"/>
      <c r="F21" s="60" t="s">
        <v>42</v>
      </c>
      <c r="G21" s="57" t="s">
        <v>42</v>
      </c>
      <c r="H21" s="58"/>
      <c r="I21" s="58"/>
      <c r="J21" s="61">
        <v>0</v>
      </c>
      <c r="K21" s="62">
        <v>0</v>
      </c>
      <c r="L21" s="63">
        <v>0</v>
      </c>
      <c r="M21" s="62">
        <v>0</v>
      </c>
      <c r="N21" s="63">
        <v>0</v>
      </c>
      <c r="O21" s="64">
        <v>0</v>
      </c>
      <c r="P21" s="65">
        <v>0</v>
      </c>
      <c r="Q21" s="65">
        <v>0</v>
      </c>
      <c r="R21" s="65">
        <v>0</v>
      </c>
      <c r="S21" s="66"/>
      <c r="T21" s="67" t="s">
        <v>42</v>
      </c>
      <c r="U21" s="68">
        <v>0</v>
      </c>
      <c r="V21" s="65">
        <v>0</v>
      </c>
      <c r="W21" s="65">
        <v>0</v>
      </c>
      <c r="X21" s="65">
        <v>0</v>
      </c>
      <c r="Y21" s="65">
        <v>0</v>
      </c>
      <c r="Z21" s="65">
        <v>0</v>
      </c>
    </row>
    <row r="22" spans="2:26" x14ac:dyDescent="0.3">
      <c r="B22" s="69" t="s">
        <v>43</v>
      </c>
      <c r="C22" s="89" t="s">
        <v>44</v>
      </c>
      <c r="D22" s="89"/>
      <c r="E22" s="89"/>
      <c r="F22" s="90" t="s">
        <v>45</v>
      </c>
      <c r="G22" s="92" t="s">
        <v>46</v>
      </c>
      <c r="H22" s="93"/>
      <c r="I22" s="94"/>
      <c r="J22" s="98">
        <v>24</v>
      </c>
      <c r="K22" s="70"/>
      <c r="L22" s="71"/>
      <c r="M22" s="70"/>
      <c r="N22" s="71"/>
      <c r="O22" s="72"/>
      <c r="P22" s="73"/>
      <c r="Q22" s="73"/>
      <c r="R22" s="74">
        <f t="shared" si="2"/>
        <v>0</v>
      </c>
      <c r="S22" s="75"/>
      <c r="T22" s="76"/>
      <c r="U22" s="77">
        <f>IF($K22&lt;1,0,(($K22+$M22)*$J22)+$O22+$R22)</f>
        <v>0</v>
      </c>
      <c r="V22" s="74">
        <f>IF($L22&lt;1,0,(($L22+$N22)*$J22)+$O22+$R22)</f>
        <v>0</v>
      </c>
      <c r="W22" s="74">
        <f>IF($K22&lt;1,0,(($K22+$M22)*$J22)+$O22+$P22)</f>
        <v>0</v>
      </c>
      <c r="X22" s="74">
        <f>IF($L22&lt;1,0,(($L22+$N22)*$J22)+$O22+$P22)</f>
        <v>0</v>
      </c>
      <c r="Y22" s="74">
        <f>U22-W22</f>
        <v>0</v>
      </c>
      <c r="Z22" s="74">
        <f>V22-X22</f>
        <v>0</v>
      </c>
    </row>
    <row r="23" spans="2:26" x14ac:dyDescent="0.3">
      <c r="B23" s="69" t="s">
        <v>47</v>
      </c>
      <c r="C23" s="89" t="s">
        <v>48</v>
      </c>
      <c r="D23" s="89"/>
      <c r="E23" s="89"/>
      <c r="F23" s="91"/>
      <c r="G23" s="95"/>
      <c r="H23" s="96"/>
      <c r="I23" s="97"/>
      <c r="J23" s="99"/>
      <c r="K23" s="70"/>
      <c r="L23" s="71"/>
      <c r="M23" s="70"/>
      <c r="N23" s="71"/>
      <c r="O23" s="72"/>
      <c r="P23" s="73"/>
      <c r="Q23" s="73"/>
      <c r="R23" s="74">
        <f t="shared" si="2"/>
        <v>0</v>
      </c>
      <c r="S23" s="75"/>
      <c r="T23" s="76"/>
      <c r="U23" s="77">
        <f>IF($K23&lt;1,0,(($K23+$M23)*$J23)+$O23+$R23)</f>
        <v>0</v>
      </c>
      <c r="V23" s="74">
        <f>IF($L23&lt;1,0,(($L23+$N23)*$J23)+$O23+$R23)</f>
        <v>0</v>
      </c>
      <c r="W23" s="74">
        <f>IF($K23&lt;1,0,(($K23+$M23)*$J23)+$O23+$P23)</f>
        <v>0</v>
      </c>
      <c r="X23" s="74">
        <f>IF($L23&lt;1,0,(($L23+$N23)*$J23)+$O23+$P23)</f>
        <v>0</v>
      </c>
      <c r="Y23" s="74">
        <f>U23-W23</f>
        <v>0</v>
      </c>
      <c r="Z23" s="74">
        <f>V23-X23</f>
        <v>0</v>
      </c>
    </row>
    <row r="25" spans="2:26" x14ac:dyDescent="0.3">
      <c r="B25" s="78" t="s">
        <v>49</v>
      </c>
      <c r="C25" s="78"/>
      <c r="D25" s="79"/>
      <c r="H25" s="80"/>
      <c r="I25" s="81"/>
      <c r="J25" s="81"/>
      <c r="K25" s="81"/>
    </row>
    <row r="26" spans="2:26" x14ac:dyDescent="0.3">
      <c r="B26" s="78" t="s">
        <v>50</v>
      </c>
      <c r="C26" s="78"/>
      <c r="D26" s="79"/>
      <c r="H26" s="80"/>
      <c r="I26" s="81"/>
      <c r="J26" s="81"/>
      <c r="K26" s="81"/>
    </row>
    <row r="27" spans="2:26" x14ac:dyDescent="0.3">
      <c r="B27" s="78" t="s">
        <v>51</v>
      </c>
      <c r="C27" s="78"/>
      <c r="D27" s="79"/>
      <c r="H27" s="80"/>
      <c r="I27" s="81"/>
      <c r="J27" s="81"/>
      <c r="K27" s="81"/>
    </row>
  </sheetData>
  <sheetProtection algorithmName="SHA-512" hashValue="/32vMH6mHdIugAu5WKN8Cqu4pExioqn9BHNMtyKFKbogdhsgk+KRBq80djRADgpkpihzDY9OXnMMiP2qIk44/Q==" saltValue="0opJx0/3qUMK8vVI4YBdVw==" spinCount="100000" sheet="1" objects="1" scenarios="1"/>
  <protectedRanges>
    <protectedRange algorithmName="SHA-512" hashValue="BLNQ89/9zRqpf8yPrQVV2E3gUQYuJQc8AjplJypD5JRWhLelrFSjINHH1RUEXpQLoawx4MnuRjNhPcIajqD+ug==" saltValue="rjhfPnPV/328bt+xMeuQYg==" spinCount="100000" sqref="A1:XFD10 A16:XFD21" name="Range1"/>
  </protectedRanges>
  <mergeCells count="15">
    <mergeCell ref="C23:E23"/>
    <mergeCell ref="F22:F23"/>
    <mergeCell ref="G22:I23"/>
    <mergeCell ref="J22:J23"/>
    <mergeCell ref="M13:N13"/>
    <mergeCell ref="M14:N14"/>
    <mergeCell ref="M15:N15"/>
    <mergeCell ref="B16:I16"/>
    <mergeCell ref="C22:E22"/>
    <mergeCell ref="O16:T16"/>
    <mergeCell ref="W16:X16"/>
    <mergeCell ref="Y16:Z16"/>
    <mergeCell ref="C17:E17"/>
    <mergeCell ref="G17:I17"/>
    <mergeCell ref="U16:V16"/>
  </mergeCells>
  <conditionalFormatting sqref="C11:C13">
    <cfRule type="containsBlanks" dxfId="1" priority="2">
      <formula>LEN(TRIM(C11))=0</formula>
    </cfRule>
  </conditionalFormatting>
  <conditionalFormatting sqref="S18:S23">
    <cfRule type="cellIs" dxfId="0" priority="1" operator="equal">
      <formula>"No"</formula>
    </cfRule>
  </conditionalFormatting>
  <dataValidations count="1">
    <dataValidation type="list" allowBlank="1" showInputMessage="1" showErrorMessage="1" sqref="S18:S23" xr:uid="{52F97E4E-943A-499A-859E-B419F4272CAB}">
      <formula1>"Yes,No"</formula1>
    </dataValidation>
  </dataValidations>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48150C6A36B8438F8005898132EF38" ma:contentTypeVersion="16" ma:contentTypeDescription="Create a new document." ma:contentTypeScope="" ma:versionID="7ac33fa4e6d48f9a17cc23427d4f16cb">
  <xsd:schema xmlns:xsd="http://www.w3.org/2001/XMLSchema" xmlns:xs="http://www.w3.org/2001/XMLSchema" xmlns:p="http://schemas.microsoft.com/office/2006/metadata/properties" xmlns:ns2="660d7b20-bb66-4bc2-9524-870c3b303bbd" xmlns:ns3="df1b41f3-df50-4a54-b279-fbf9391f70ad" targetNamespace="http://schemas.microsoft.com/office/2006/metadata/properties" ma:root="true" ma:fieldsID="879d9a99224c99540b6a58b2da3bddad" ns2:_="" ns3:_="">
    <xsd:import namespace="660d7b20-bb66-4bc2-9524-870c3b303bbd"/>
    <xsd:import namespace="df1b41f3-df50-4a54-b279-fbf9391f70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7b20-bb66-4bc2-9524-870c3b303b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3c9465d-281f-4598-ad4b-3d94fc39a6b8}" ma:internalName="TaxCatchAll" ma:showField="CatchAllData" ma:web="660d7b20-bb66-4bc2-9524-870c3b303b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1b41f3-df50-4a54-b279-fbf9391f70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60d7b20-bb66-4bc2-9524-870c3b303bbd" xsi:nil="true"/>
    <lcf76f155ced4ddcb4097134ff3c332f xmlns="df1b41f3-df50-4a54-b279-fbf9391f70a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865050-08DA-4124-A36C-8B2AEF66E8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7b20-bb66-4bc2-9524-870c3b303bbd"/>
    <ds:schemaRef ds:uri="df1b41f3-df50-4a54-b279-fbf9391f7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CD60AA-1C30-4887-A395-C98FDF9201F3}">
  <ds:schemaRefs>
    <ds:schemaRef ds:uri="http://schemas.microsoft.com/office/2006/metadata/properties"/>
    <ds:schemaRef ds:uri="http://schemas.microsoft.com/office/infopath/2007/PartnerControls"/>
    <ds:schemaRef ds:uri="660d7b20-bb66-4bc2-9524-870c3b303bbd"/>
    <ds:schemaRef ds:uri="df1b41f3-df50-4a54-b279-fbf9391f70ad"/>
  </ds:schemaRefs>
</ds:datastoreItem>
</file>

<file path=customXml/itemProps3.xml><?xml version="1.0" encoding="utf-8"?>
<ds:datastoreItem xmlns:ds="http://schemas.openxmlformats.org/officeDocument/2006/customXml" ds:itemID="{44316D3A-8C92-4D44-9EAE-6C4A510201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RFP #6-EC1-0125 Florida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Cristina Gomez</dc:creator>
  <cp:keywords/>
  <dc:description/>
  <cp:lastModifiedBy>Humberto Hinojosa</cp:lastModifiedBy>
  <cp:revision/>
  <dcterms:created xsi:type="dcterms:W3CDTF">2024-09-24T13:24:38Z</dcterms:created>
  <dcterms:modified xsi:type="dcterms:W3CDTF">2024-10-16T20:00:06Z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0x0101000B48150C6A36B8438F8005898132EF38</vt:lpwstr>
  </property>
  <property fmtid="{D5CDD505-2E9C-101B-9397-08002B2CF9AE}" pid="3" name="MediaServiceImageTags">
    <vt:lpwstr/>
  </property>
</Properties>
</file>