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Z:\Accounting Operations\Procurement and Contract Services\Formal Solicitations\2024-2025\6-EC1-0125\3. Solicitation Documents\Florida\"/>
    </mc:Choice>
  </mc:AlternateContent>
  <xr:revisionPtr revIDLastSave="0" documentId="8_{EAA339C2-7075-405A-BE13-9FA49F8FE0F9}" xr6:coauthVersionLast="47" xr6:coauthVersionMax="47" xr10:uidLastSave="{00000000-0000-0000-0000-000000000000}"/>
  <bookViews>
    <workbookView xWindow="28680" yWindow="-5940" windowWidth="29040" windowHeight="15840" xr2:uid="{AE6EF237-C510-498D-A999-C35CB980D3BC}"/>
  </bookViews>
  <sheets>
    <sheet name="RFP #6-EC1-0125 Florid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3" i="1" l="1"/>
  <c r="W23" i="1"/>
  <c r="V23" i="1"/>
  <c r="U23" i="1"/>
  <c r="R23" i="1"/>
  <c r="X22" i="1"/>
  <c r="W22" i="1"/>
  <c r="R22" i="1"/>
  <c r="V22" i="1" s="1"/>
  <c r="X20" i="1"/>
  <c r="W20" i="1"/>
  <c r="V20" i="1"/>
  <c r="U20" i="1"/>
  <c r="R20" i="1"/>
  <c r="X19" i="1"/>
  <c r="W19" i="1"/>
  <c r="R19" i="1"/>
  <c r="X18" i="1"/>
  <c r="W18" i="1"/>
  <c r="R18" i="1"/>
  <c r="U22" i="1" l="1"/>
  <c r="Y22" i="1" s="1"/>
  <c r="Z23" i="1"/>
  <c r="Y23" i="1"/>
  <c r="U18" i="1"/>
  <c r="Y18" i="1" s="1"/>
  <c r="Y20" i="1"/>
  <c r="Z20" i="1"/>
  <c r="Z22" i="1"/>
  <c r="U19" i="1"/>
  <c r="Y19" i="1" s="1"/>
  <c r="V19" i="1"/>
  <c r="Z19" i="1" s="1"/>
  <c r="V18" i="1"/>
  <c r="Z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T17" authorId="0" shapeId="0" xr:uid="{31072383-730F-4C0D-982E-1AC5D6BB711D}">
      <text>
        <r>
          <rPr>
            <sz val="10"/>
            <color indexed="81"/>
            <rFont val="Tahoma"/>
            <family val="2"/>
          </rPr>
          <t>Offerors are instructed to create a new row for service levels with different NRC fees so that extended costs calculate correctly for all service levels.</t>
        </r>
      </text>
    </comment>
  </commentList>
</comments>
</file>

<file path=xl/sharedStrings.xml><?xml version="1.0" encoding="utf-8"?>
<sst xmlns="http://schemas.openxmlformats.org/spreadsheetml/2006/main" count="72" uniqueCount="52">
  <si>
    <t>Pricing Attachment J - Wide Area Network (WAN) Point to Point Transport Service</t>
  </si>
  <si>
    <t>Sheet must be completed by vendor and submitted with offer.</t>
  </si>
  <si>
    <t>1.  A response must be included for each row below.  If a service level is not available, Offerors must enter N/A. If no charge applies, vendors must enter $0.00.</t>
  </si>
  <si>
    <t>2.  Bandwidth MRC entries must be the total cost for both endpoints of the connection.</t>
  </si>
  <si>
    <t xml:space="preserve">3.  Initial contract term cost calculations are based on the premise all quoted NRC are applicable to all requested service levels.  Should pricing of NRC be dependent on the bandwidth level, Offerors are requested to create new/separate rows for the impacted service levels. </t>
  </si>
  <si>
    <t xml:space="preserve">4.  Should there be a discrepancy between the fees listed in this Pricing Attachment and any other proposal response document, the costs offered in this document shall prevail.  </t>
  </si>
  <si>
    <t>Applicant (BEN):</t>
  </si>
  <si>
    <t>FCC Form 470 #:</t>
  </si>
  <si>
    <t>Offeror:</t>
  </si>
  <si>
    <t xml:space="preserve">Offeror Contact: </t>
  </si>
  <si>
    <t xml:space="preserve">Offeror Email: </t>
  </si>
  <si>
    <t>Service Locations</t>
  </si>
  <si>
    <t>Initial Term</t>
  </si>
  <si>
    <t>Point to Point Transport MRC</t>
  </si>
  <si>
    <t>Leased Router MRC</t>
  </si>
  <si>
    <t>Installation and Special Construction NRC</t>
  </si>
  <si>
    <t>Initial Contract Term Total Costs</t>
  </si>
  <si>
    <t>Initial Contract Term E-Rate Eligible Costs</t>
  </si>
  <si>
    <t>Initial Contract Term E-Rate Ineligible Costs</t>
  </si>
  <si>
    <t>"A" Location (NOC) Name</t>
  </si>
  <si>
    <t>"A" (NOC) Address</t>
  </si>
  <si>
    <t>"Z" Location Name</t>
  </si>
  <si>
    <t>"Z" Address</t>
  </si>
  <si>
    <t>Months</t>
  </si>
  <si>
    <t>1 Gbps</t>
  </si>
  <si>
    <t>2 Gbps</t>
  </si>
  <si>
    <t>Basic Installation</t>
  </si>
  <si>
    <t>E-Rate Eligible
Special Construction</t>
  </si>
  <si>
    <t>E-Rate Ineligible
Special Construction</t>
  </si>
  <si>
    <t>Total
Special Construction</t>
  </si>
  <si>
    <t>Applicable to All Bandwidth Levels?</t>
  </si>
  <si>
    <t xml:space="preserve">If costs are conditional, explain here. </t>
  </si>
  <si>
    <t>Example School A</t>
  </si>
  <si>
    <t>123 School St, ABCville, VA 01234</t>
  </si>
  <si>
    <t xml:space="preserve"> Example School B</t>
  </si>
  <si>
    <t>456 Main St, ABCville, VA 01234</t>
  </si>
  <si>
    <t>Yes</t>
  </si>
  <si>
    <t>N/A</t>
  </si>
  <si>
    <t xml:space="preserve"> Example School C</t>
  </si>
  <si>
    <t>789 Library St, ABCville, VA 01234</t>
  </si>
  <si>
    <t>No</t>
  </si>
  <si>
    <t>Const required for 10+ Gbps</t>
  </si>
  <si>
    <t>Blank</t>
  </si>
  <si>
    <t>IDEA Health Professions (HUB)</t>
  </si>
  <si>
    <t>5816 Wilcab Rd, Austin TX 78721</t>
  </si>
  <si>
    <t>IDEA Compass</t>
  </si>
  <si>
    <t>4949 Blanding Boulevard, Jacksonville FL 32210</t>
  </si>
  <si>
    <t>IDEA Headquarters (HUB)</t>
  </si>
  <si>
    <t>2115 W. Pike Blvd Weslaco, TX 78596</t>
  </si>
  <si>
    <t>Provide the manufacturer make, model and E-rate eligibility of any vendor provided equip:</t>
  </si>
  <si>
    <t>Do USF fees apply to any of these services?</t>
  </si>
  <si>
    <t>Do any service provider fees/surcharges apply to any of these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</si>
</sst>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Aptos Narrow"/>
      <family val="2"/>
      <scheme val="minor"/>
    </font>
    <font>
      <b/>
      <sz val="11"/>
      <color theme="1"/>
      <name val="Aptos Narrow"/>
      <family val="2"/>
      <scheme val="minor"/>
    </font>
    <font>
      <b/>
      <i/>
      <sz val="15"/>
      <name val="Aptos Narrow"/>
      <family val="2"/>
      <scheme val="minor"/>
    </font>
    <font>
      <b/>
      <sz val="17"/>
      <name val="Aptos Narrow"/>
      <family val="2"/>
      <scheme val="minor"/>
    </font>
    <font>
      <sz val="11"/>
      <name val="Aptos Narrow"/>
      <family val="2"/>
      <scheme val="minor"/>
    </font>
    <font>
      <sz val="10"/>
      <name val="Aptos Narrow"/>
      <family val="2"/>
      <scheme val="minor"/>
    </font>
    <font>
      <b/>
      <sz val="11"/>
      <name val="Aptos Narrow"/>
      <family val="2"/>
      <scheme val="minor"/>
    </font>
    <font>
      <b/>
      <sz val="10"/>
      <name val="Aptos Narrow"/>
      <family val="2"/>
      <scheme val="minor"/>
    </font>
    <font>
      <sz val="10"/>
      <color rgb="FFFF0000"/>
      <name val="Aptos Narrow"/>
      <family val="2"/>
      <scheme val="minor"/>
    </font>
    <font>
      <b/>
      <sz val="11"/>
      <color rgb="FFFF0000"/>
      <name val="Aptos Narrow"/>
      <family val="2"/>
      <scheme val="minor"/>
    </font>
    <font>
      <b/>
      <i/>
      <sz val="11"/>
      <color rgb="FFFF0000"/>
      <name val="Aptos Narrow"/>
      <family val="2"/>
      <scheme val="minor"/>
    </font>
    <font>
      <sz val="10"/>
      <color theme="1"/>
      <name val="Aptos Narrow"/>
      <family val="2"/>
      <scheme val="minor"/>
    </font>
    <font>
      <b/>
      <sz val="10"/>
      <color rgb="FFFF0000"/>
      <name val="Aptos Narrow"/>
      <family val="2"/>
      <scheme val="minor"/>
    </font>
    <font>
      <b/>
      <sz val="10"/>
      <color theme="1"/>
      <name val="Aptos Narrow"/>
      <family val="2"/>
      <scheme val="minor"/>
    </font>
    <font>
      <sz val="10"/>
      <color indexed="81"/>
      <name val="Tahoma"/>
      <family val="2"/>
    </font>
  </fonts>
  <fills count="9">
    <fill>
      <patternFill patternType="none"/>
    </fill>
    <fill>
      <patternFill patternType="gray125"/>
    </fill>
    <fill>
      <patternFill patternType="solid">
        <fgColor theme="4"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FFFFEF"/>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auto="1"/>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medium">
        <color indexed="64"/>
      </right>
      <top style="thin">
        <color auto="1"/>
      </top>
      <bottom style="thin">
        <color auto="1"/>
      </bottom>
      <diagonal/>
    </border>
    <border>
      <left/>
      <right style="thin">
        <color indexed="64"/>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s>
  <cellStyleXfs count="1">
    <xf numFmtId="0" fontId="0" fillId="0" borderId="0"/>
  </cellStyleXfs>
  <cellXfs count="104">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0" fillId="0" borderId="0" xfId="0"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pplyProtection="1">
      <alignment vertical="center"/>
      <protection locked="0"/>
    </xf>
    <xf numFmtId="0" fontId="4" fillId="0" borderId="0" xfId="0" applyFont="1" applyAlignment="1" applyProtection="1">
      <alignment horizontal="left" vertical="center"/>
      <protection locked="0"/>
    </xf>
    <xf numFmtId="0" fontId="4" fillId="0" borderId="0" xfId="0" applyFont="1" applyAlignment="1">
      <alignment horizontal="righ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left" vertical="center"/>
    </xf>
    <xf numFmtId="0" fontId="4" fillId="0" borderId="1" xfId="0" applyFont="1" applyBorder="1" applyAlignment="1">
      <alignment horizontal="left" vertical="center"/>
    </xf>
    <xf numFmtId="0" fontId="0" fillId="0" borderId="0" xfId="0" applyAlignment="1" applyProtection="1">
      <alignment horizontal="right" vertical="center"/>
      <protection locked="0"/>
    </xf>
    <xf numFmtId="0" fontId="6" fillId="0" borderId="0" xfId="0" applyFont="1" applyAlignment="1">
      <alignment horizontal="left" vertical="center"/>
    </xf>
    <xf numFmtId="0" fontId="4" fillId="0" borderId="2" xfId="0" applyFont="1" applyBorder="1" applyAlignment="1">
      <alignment horizontal="left" vertical="center"/>
    </xf>
    <xf numFmtId="0" fontId="4" fillId="0" borderId="1" xfId="0" applyFont="1" applyBorder="1" applyAlignment="1" applyProtection="1">
      <alignment horizontal="left" vertical="center"/>
      <protection locked="0"/>
    </xf>
    <xf numFmtId="0" fontId="1" fillId="0" borderId="0" xfId="0" applyFont="1" applyAlignment="1">
      <alignment horizontal="left" vertical="center"/>
    </xf>
    <xf numFmtId="0" fontId="0" fillId="0" borderId="2" xfId="0" applyBorder="1" applyAlignment="1" applyProtection="1">
      <alignment horizontal="left" vertical="center"/>
      <protection locked="0"/>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right" vertical="center"/>
    </xf>
    <xf numFmtId="1" fontId="1" fillId="2" borderId="6" xfId="0" applyNumberFormat="1" applyFont="1" applyFill="1" applyBorder="1" applyAlignment="1">
      <alignment horizontal="center" vertical="center"/>
    </xf>
    <xf numFmtId="0" fontId="6" fillId="3" borderId="7" xfId="0" applyFont="1" applyFill="1" applyBorder="1" applyAlignment="1">
      <alignment horizontal="centerContinuous" vertical="center"/>
    </xf>
    <xf numFmtId="0" fontId="6" fillId="4" borderId="7" xfId="0" applyFont="1" applyFill="1" applyBorder="1" applyAlignment="1">
      <alignment horizontal="centerContinuous" vertical="center"/>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1" fontId="13" fillId="2" borderId="12" xfId="0" applyNumberFormat="1"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4" xfId="0" applyFont="1" applyFill="1" applyBorder="1" applyAlignment="1">
      <alignment horizontal="center" vertical="center" wrapText="1"/>
    </xf>
    <xf numFmtId="49" fontId="11" fillId="6" borderId="15" xfId="0" applyNumberFormat="1" applyFont="1" applyFill="1" applyBorder="1" applyAlignment="1">
      <alignment vertical="center"/>
    </xf>
    <xf numFmtId="49" fontId="11" fillId="6" borderId="16" xfId="0" applyNumberFormat="1" applyFont="1" applyFill="1" applyBorder="1" applyAlignment="1">
      <alignment horizontal="left" vertical="center"/>
    </xf>
    <xf numFmtId="49" fontId="11" fillId="6" borderId="1" xfId="0" applyNumberFormat="1" applyFont="1" applyFill="1" applyBorder="1" applyAlignment="1">
      <alignment horizontal="left" vertical="center"/>
    </xf>
    <xf numFmtId="49" fontId="11" fillId="6" borderId="17" xfId="0" applyNumberFormat="1" applyFont="1" applyFill="1" applyBorder="1" applyAlignment="1">
      <alignment horizontal="left" vertical="center"/>
    </xf>
    <xf numFmtId="49" fontId="11" fillId="6" borderId="16" xfId="0" applyNumberFormat="1" applyFont="1" applyFill="1" applyBorder="1" applyAlignment="1">
      <alignment vertical="center"/>
    </xf>
    <xf numFmtId="49" fontId="11" fillId="6" borderId="2" xfId="0" applyNumberFormat="1" applyFont="1" applyFill="1" applyBorder="1" applyAlignment="1">
      <alignment horizontal="left" vertical="center"/>
    </xf>
    <xf numFmtId="1" fontId="11" fillId="6" borderId="12" xfId="0" applyNumberFormat="1" applyFont="1" applyFill="1" applyBorder="1" applyAlignment="1">
      <alignment horizontal="center" vertical="center"/>
    </xf>
    <xf numFmtId="44" fontId="5" fillId="6" borderId="13" xfId="0" applyNumberFormat="1" applyFont="1" applyFill="1" applyBorder="1" applyAlignment="1">
      <alignment horizontal="right" vertical="center"/>
    </xf>
    <xf numFmtId="44" fontId="5" fillId="6" borderId="10" xfId="0" applyNumberFormat="1" applyFont="1" applyFill="1" applyBorder="1" applyAlignment="1">
      <alignment horizontal="right" vertical="center"/>
    </xf>
    <xf numFmtId="44" fontId="5" fillId="6" borderId="9" xfId="0" applyNumberFormat="1" applyFont="1" applyFill="1" applyBorder="1" applyAlignment="1">
      <alignment horizontal="right" vertical="center"/>
    </xf>
    <xf numFmtId="44" fontId="11" fillId="6" borderId="10" xfId="0" applyNumberFormat="1" applyFont="1" applyFill="1" applyBorder="1" applyAlignment="1">
      <alignment horizontal="right" vertical="center"/>
    </xf>
    <xf numFmtId="44" fontId="11" fillId="6" borderId="10" xfId="0" applyNumberFormat="1" applyFont="1" applyFill="1" applyBorder="1" applyAlignment="1">
      <alignment horizontal="center" vertical="center"/>
    </xf>
    <xf numFmtId="44" fontId="11" fillId="6" borderId="14" xfId="0" applyNumberFormat="1" applyFont="1" applyFill="1" applyBorder="1" applyAlignment="1">
      <alignment horizontal="left" vertical="center" wrapText="1"/>
    </xf>
    <xf numFmtId="44" fontId="11" fillId="6" borderId="9" xfId="0" applyNumberFormat="1" applyFont="1" applyFill="1" applyBorder="1" applyAlignment="1">
      <alignment horizontal="right" vertical="center"/>
    </xf>
    <xf numFmtId="44" fontId="11" fillId="6" borderId="13" xfId="0" applyNumberFormat="1" applyFont="1" applyFill="1" applyBorder="1" applyAlignment="1">
      <alignment horizontal="right" vertical="center"/>
    </xf>
    <xf numFmtId="49" fontId="11" fillId="7" borderId="9" xfId="0" applyNumberFormat="1" applyFont="1" applyFill="1" applyBorder="1" applyAlignment="1">
      <alignment vertical="center"/>
    </xf>
    <xf numFmtId="49" fontId="11" fillId="7" borderId="11" xfId="0" applyNumberFormat="1" applyFont="1" applyFill="1" applyBorder="1" applyAlignment="1">
      <alignment horizontal="left" vertical="center"/>
    </xf>
    <xf numFmtId="49" fontId="11" fillId="7" borderId="2" xfId="0" applyNumberFormat="1" applyFont="1" applyFill="1" applyBorder="1" applyAlignment="1">
      <alignment horizontal="left" vertical="center"/>
    </xf>
    <xf numFmtId="49" fontId="11" fillId="7" borderId="13" xfId="0" applyNumberFormat="1" applyFont="1" applyFill="1" applyBorder="1" applyAlignment="1">
      <alignment horizontal="left" vertical="center"/>
    </xf>
    <xf numFmtId="49" fontId="11" fillId="7" borderId="10" xfId="0" applyNumberFormat="1" applyFont="1" applyFill="1" applyBorder="1" applyAlignment="1">
      <alignment vertical="center"/>
    </xf>
    <xf numFmtId="1" fontId="11" fillId="7" borderId="12" xfId="0" applyNumberFormat="1" applyFont="1" applyFill="1" applyBorder="1" applyAlignment="1">
      <alignment horizontal="center" vertical="center"/>
    </xf>
    <xf numFmtId="44" fontId="5" fillId="7" borderId="13" xfId="0" applyNumberFormat="1" applyFont="1" applyFill="1" applyBorder="1" applyAlignment="1">
      <alignment horizontal="right" vertical="center"/>
    </xf>
    <xf numFmtId="44" fontId="5" fillId="7" borderId="10" xfId="0" applyNumberFormat="1" applyFont="1" applyFill="1" applyBorder="1" applyAlignment="1">
      <alignment horizontal="right" vertical="center"/>
    </xf>
    <xf numFmtId="44" fontId="5" fillId="7" borderId="9" xfId="0" applyNumberFormat="1" applyFont="1" applyFill="1" applyBorder="1" applyAlignment="1">
      <alignment horizontal="right" vertical="center"/>
    </xf>
    <xf numFmtId="44" fontId="11" fillId="7" borderId="10" xfId="0" applyNumberFormat="1" applyFont="1" applyFill="1" applyBorder="1" applyAlignment="1">
      <alignment horizontal="right" vertical="center"/>
    </xf>
    <xf numFmtId="44" fontId="11" fillId="7" borderId="10" xfId="0" applyNumberFormat="1" applyFont="1" applyFill="1" applyBorder="1" applyAlignment="1">
      <alignment horizontal="center" vertical="center"/>
    </xf>
    <xf numFmtId="44" fontId="11" fillId="7" borderId="14" xfId="0" applyNumberFormat="1" applyFont="1" applyFill="1" applyBorder="1" applyAlignment="1">
      <alignment horizontal="left" vertical="center" wrapText="1"/>
    </xf>
    <xf numFmtId="44" fontId="11" fillId="7" borderId="9" xfId="0" applyNumberFormat="1" applyFont="1" applyFill="1" applyBorder="1" applyAlignment="1">
      <alignment horizontal="right" vertical="center"/>
    </xf>
    <xf numFmtId="49" fontId="11" fillId="0" borderId="10" xfId="0" applyNumberFormat="1" applyFont="1" applyBorder="1" applyAlignment="1" applyProtection="1">
      <alignment vertical="center"/>
      <protection locked="0"/>
    </xf>
    <xf numFmtId="44" fontId="5" fillId="0" borderId="13" xfId="0" applyNumberFormat="1" applyFont="1" applyBorder="1" applyAlignment="1" applyProtection="1">
      <alignment horizontal="right" vertical="center"/>
      <protection locked="0"/>
    </xf>
    <xf numFmtId="44" fontId="5" fillId="0" borderId="10" xfId="0" applyNumberFormat="1" applyFont="1" applyBorder="1" applyAlignment="1" applyProtection="1">
      <alignment horizontal="right" vertical="center"/>
      <protection locked="0"/>
    </xf>
    <xf numFmtId="44" fontId="5" fillId="0" borderId="9" xfId="0" applyNumberFormat="1" applyFont="1" applyBorder="1" applyAlignment="1" applyProtection="1">
      <alignment horizontal="right" vertical="center"/>
      <protection locked="0"/>
    </xf>
    <xf numFmtId="44" fontId="11" fillId="0" borderId="10" xfId="0" applyNumberFormat="1" applyFont="1" applyBorder="1" applyAlignment="1" applyProtection="1">
      <alignment horizontal="right" vertical="center"/>
      <protection locked="0"/>
    </xf>
    <xf numFmtId="44" fontId="11" fillId="0" borderId="10" xfId="0" applyNumberFormat="1" applyFont="1" applyBorder="1" applyAlignment="1">
      <alignment horizontal="right" vertical="center"/>
    </xf>
    <xf numFmtId="44" fontId="11" fillId="0" borderId="10" xfId="0" applyNumberFormat="1" applyFont="1" applyBorder="1" applyAlignment="1" applyProtection="1">
      <alignment horizontal="center" vertical="center"/>
      <protection locked="0"/>
    </xf>
    <xf numFmtId="44" fontId="11" fillId="0" borderId="14" xfId="0" applyNumberFormat="1" applyFont="1" applyBorder="1" applyAlignment="1" applyProtection="1">
      <alignment horizontal="left" vertical="center" wrapText="1"/>
      <protection locked="0"/>
    </xf>
    <xf numFmtId="44" fontId="11" fillId="0" borderId="9" xfId="0" applyNumberFormat="1" applyFont="1" applyBorder="1" applyAlignment="1">
      <alignment horizontal="right" vertical="center"/>
    </xf>
    <xf numFmtId="0" fontId="1" fillId="0" borderId="0" xfId="0" applyFont="1" applyAlignment="1">
      <alignment vertical="center"/>
    </xf>
    <xf numFmtId="2" fontId="1" fillId="0" borderId="0" xfId="0" applyNumberFormat="1" applyFont="1" applyAlignment="1">
      <alignment horizontal="center" vertical="center"/>
    </xf>
    <xf numFmtId="0" fontId="0" fillId="8" borderId="1" xfId="0" applyFill="1" applyBorder="1" applyAlignment="1" applyProtection="1">
      <alignment vertical="center"/>
      <protection locked="0"/>
    </xf>
    <xf numFmtId="0" fontId="0" fillId="8" borderId="1" xfId="0" applyFill="1" applyBorder="1" applyAlignment="1">
      <alignment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8"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49" fontId="11" fillId="0" borderId="10" xfId="0" applyNumberFormat="1" applyFont="1" applyBorder="1" applyAlignment="1" applyProtection="1">
      <alignment horizontal="center" vertical="center"/>
      <protection locked="0"/>
    </xf>
    <xf numFmtId="49" fontId="11" fillId="0" borderId="18" xfId="0" applyNumberFormat="1" applyFont="1" applyBorder="1" applyAlignment="1" applyProtection="1">
      <alignment horizontal="center" vertical="center"/>
      <protection locked="0"/>
    </xf>
    <xf numFmtId="49" fontId="11" fillId="0" borderId="17" xfId="0" applyNumberFormat="1" applyFont="1" applyBorder="1" applyAlignment="1" applyProtection="1">
      <alignment horizontal="center" vertical="center"/>
      <protection locked="0"/>
    </xf>
    <xf numFmtId="49" fontId="11" fillId="0" borderId="19" xfId="0" applyNumberFormat="1" applyFont="1" applyBorder="1" applyAlignment="1" applyProtection="1">
      <alignment horizontal="center" vertical="center"/>
      <protection locked="0"/>
    </xf>
    <xf numFmtId="49" fontId="11" fillId="0" borderId="20" xfId="0" applyNumberFormat="1" applyFont="1" applyBorder="1" applyAlignment="1" applyProtection="1">
      <alignment horizontal="center" vertical="center"/>
      <protection locked="0"/>
    </xf>
    <xf numFmtId="49" fontId="11" fillId="0" borderId="21" xfId="0" applyNumberFormat="1" applyFont="1" applyBorder="1" applyAlignment="1" applyProtection="1">
      <alignment horizontal="center" vertical="center"/>
      <protection locked="0"/>
    </xf>
    <xf numFmtId="49" fontId="11" fillId="0" borderId="16"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protection locked="0"/>
    </xf>
    <xf numFmtId="49" fontId="11" fillId="0" borderId="22" xfId="0" applyNumberFormat="1" applyFont="1" applyBorder="1" applyAlignment="1" applyProtection="1">
      <alignment horizontal="center" vertical="center"/>
      <protection locked="0"/>
    </xf>
    <xf numFmtId="1" fontId="11" fillId="0" borderId="23" xfId="0" applyNumberFormat="1" applyFont="1" applyBorder="1" applyAlignment="1" applyProtection="1">
      <alignment horizontal="center" vertical="center"/>
      <protection locked="0"/>
    </xf>
    <xf numFmtId="1" fontId="11" fillId="0" borderId="24" xfId="0" applyNumberFormat="1" applyFont="1" applyBorder="1" applyAlignment="1" applyProtection="1">
      <alignment horizontal="center" vertical="center"/>
      <protection locked="0"/>
    </xf>
    <xf numFmtId="0" fontId="9" fillId="0" borderId="0" xfId="0" applyFont="1" applyAlignment="1">
      <alignment horizontal="center" vertical="center"/>
    </xf>
    <xf numFmtId="0" fontId="12" fillId="0" borderId="3" xfId="0" applyFont="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cellXfs>
  <cellStyles count="1">
    <cellStyle name="Normal" xfId="0" builtinId="0"/>
  </cellStyles>
  <dxfs count="2">
    <dxf>
      <font>
        <color auto="1"/>
      </font>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49385-D1A8-4F8F-A2E0-5F8CCED92FE9}">
  <dimension ref="A1:Z27"/>
  <sheetViews>
    <sheetView tabSelected="1" topLeftCell="D1" zoomScale="120" zoomScaleNormal="120" workbookViewId="0">
      <selection activeCell="J22" sqref="J22:J23"/>
    </sheetView>
  </sheetViews>
  <sheetFormatPr defaultColWidth="8.88671875" defaultRowHeight="14.4" x14ac:dyDescent="0.3"/>
  <cols>
    <col min="1" max="1" width="0.6640625" style="1" customWidth="1"/>
    <col min="2" max="2" width="24.5546875" style="1" customWidth="1"/>
    <col min="3" max="3" width="12.109375" style="1" customWidth="1"/>
    <col min="4" max="4" width="12.33203125" style="1" customWidth="1"/>
    <col min="5" max="5" width="5.6640625" style="1" customWidth="1"/>
    <col min="6" max="6" width="17.5546875" style="1" customWidth="1"/>
    <col min="7" max="7" width="17" style="1" customWidth="1"/>
    <col min="8" max="8" width="14.88671875" style="1" customWidth="1"/>
    <col min="9" max="9" width="5.6640625" style="1" customWidth="1"/>
    <col min="10" max="10" width="11.44140625" style="1" bestFit="1" customWidth="1"/>
    <col min="11" max="12" width="15.6640625" style="1" customWidth="1"/>
    <col min="13" max="13" width="14.5546875" style="1" customWidth="1"/>
    <col min="14" max="14" width="14.33203125" style="1" customWidth="1"/>
    <col min="15" max="18" width="15" style="1" customWidth="1"/>
    <col min="19" max="19" width="12.88671875" style="1" bestFit="1" customWidth="1"/>
    <col min="20" max="20" width="31.5546875" style="16" customWidth="1"/>
    <col min="21" max="21" width="15.33203125" style="6" customWidth="1"/>
    <col min="22" max="22" width="14.88671875" style="6" customWidth="1"/>
    <col min="23" max="23" width="19.109375" style="1" customWidth="1"/>
    <col min="24" max="24" width="17.88671875" style="1" customWidth="1"/>
    <col min="25" max="26" width="20.44140625" style="1" customWidth="1"/>
    <col min="27" max="16384" width="8.88671875" style="1"/>
  </cols>
  <sheetData>
    <row r="1" spans="1:26" ht="22.2" x14ac:dyDescent="0.3">
      <c r="B1" s="2" t="s">
        <v>0</v>
      </c>
      <c r="C1" s="3"/>
      <c r="K1" s="4"/>
      <c r="L1" s="4"/>
      <c r="M1" s="4"/>
      <c r="N1" s="4"/>
      <c r="O1" s="4"/>
      <c r="P1" s="4"/>
      <c r="Q1" s="4"/>
      <c r="R1" s="4"/>
      <c r="S1" s="4"/>
      <c r="T1" s="5"/>
    </row>
    <row r="2" spans="1:26" s="7" customFormat="1" ht="14.4" customHeight="1" x14ac:dyDescent="0.3">
      <c r="B2" s="8"/>
      <c r="C2" s="9"/>
      <c r="D2" s="9"/>
      <c r="E2" s="9"/>
      <c r="F2" s="9"/>
      <c r="K2" s="10"/>
      <c r="L2" s="10"/>
      <c r="M2" s="10"/>
      <c r="N2" s="10"/>
      <c r="O2" s="10"/>
      <c r="P2" s="10"/>
      <c r="Q2" s="10"/>
      <c r="R2" s="10"/>
      <c r="S2" s="10"/>
      <c r="T2" s="11"/>
      <c r="U2" s="12"/>
      <c r="V2" s="12"/>
    </row>
    <row r="3" spans="1:26" s="7" customFormat="1" ht="13.95" customHeight="1" x14ac:dyDescent="0.3">
      <c r="B3" s="13" t="s">
        <v>1</v>
      </c>
      <c r="C3" s="9"/>
      <c r="D3" s="9"/>
      <c r="E3" s="9"/>
      <c r="F3" s="9"/>
      <c r="K3" s="10"/>
      <c r="L3" s="10"/>
      <c r="M3" s="10"/>
      <c r="N3" s="10"/>
      <c r="O3" s="10"/>
      <c r="P3" s="10"/>
      <c r="Q3" s="10"/>
      <c r="R3" s="10"/>
      <c r="S3" s="10"/>
      <c r="T3" s="11"/>
      <c r="U3" s="12"/>
      <c r="V3" s="12"/>
    </row>
    <row r="4" spans="1:26" s="7" customFormat="1" ht="14.4" customHeight="1" x14ac:dyDescent="0.3">
      <c r="B4" s="8" t="s">
        <v>2</v>
      </c>
      <c r="C4" s="9"/>
      <c r="D4" s="9"/>
      <c r="E4" s="9"/>
      <c r="F4" s="9"/>
      <c r="K4" s="10"/>
      <c r="L4" s="10"/>
      <c r="M4" s="10"/>
      <c r="N4" s="10"/>
      <c r="O4" s="10"/>
      <c r="P4" s="10"/>
      <c r="Q4" s="10"/>
      <c r="R4" s="10"/>
      <c r="S4" s="10"/>
      <c r="T4" s="11"/>
      <c r="U4" s="12"/>
      <c r="V4" s="12"/>
    </row>
    <row r="5" spans="1:26" s="7" customFormat="1" ht="14.4" customHeight="1" x14ac:dyDescent="0.3">
      <c r="B5" s="8" t="s">
        <v>3</v>
      </c>
      <c r="C5" s="9"/>
      <c r="D5" s="9"/>
      <c r="E5" s="9"/>
      <c r="F5" s="9"/>
      <c r="K5" s="10"/>
      <c r="L5" s="10"/>
      <c r="M5" s="10"/>
      <c r="N5" s="10"/>
      <c r="O5" s="10"/>
      <c r="P5" s="10"/>
      <c r="Q5" s="10"/>
      <c r="R5" s="10"/>
      <c r="S5" s="10"/>
      <c r="T5" s="11"/>
      <c r="U5" s="12"/>
      <c r="V5" s="12"/>
    </row>
    <row r="6" spans="1:26" s="7" customFormat="1" ht="14.4" customHeight="1" x14ac:dyDescent="0.3">
      <c r="B6" s="8" t="s">
        <v>4</v>
      </c>
      <c r="C6" s="9"/>
      <c r="D6" s="9"/>
      <c r="E6" s="9"/>
      <c r="F6" s="9"/>
      <c r="K6" s="10"/>
      <c r="L6" s="10"/>
      <c r="M6" s="10"/>
      <c r="N6" s="10"/>
      <c r="O6" s="10"/>
      <c r="P6" s="10"/>
      <c r="Q6" s="10"/>
      <c r="R6" s="10"/>
      <c r="S6" s="10"/>
      <c r="T6" s="11"/>
      <c r="U6" s="12"/>
      <c r="V6" s="12"/>
    </row>
    <row r="7" spans="1:26" s="7" customFormat="1" ht="14.4" customHeight="1" x14ac:dyDescent="0.3">
      <c r="B7" s="8" t="s">
        <v>5</v>
      </c>
      <c r="C7" s="9"/>
      <c r="D7" s="9"/>
      <c r="E7" s="9"/>
      <c r="F7" s="9"/>
      <c r="K7" s="10"/>
      <c r="L7" s="10"/>
      <c r="M7" s="10"/>
      <c r="N7" s="10"/>
      <c r="O7" s="10"/>
      <c r="P7" s="10"/>
      <c r="Q7" s="10"/>
      <c r="R7" s="10"/>
      <c r="S7" s="10"/>
      <c r="T7" s="11"/>
      <c r="U7" s="12"/>
      <c r="V7" s="12"/>
    </row>
    <row r="8" spans="1:26" ht="14.4" customHeight="1" x14ac:dyDescent="0.3">
      <c r="B8" s="14"/>
      <c r="C8" s="15"/>
      <c r="D8" s="15"/>
      <c r="E8" s="15"/>
      <c r="F8" s="15"/>
      <c r="K8" s="4"/>
      <c r="L8" s="4"/>
      <c r="M8" s="4"/>
      <c r="N8" s="4"/>
      <c r="O8" s="4"/>
      <c r="P8" s="4"/>
      <c r="Q8" s="4"/>
      <c r="R8" s="4"/>
      <c r="S8" s="4"/>
      <c r="T8" s="5"/>
    </row>
    <row r="9" spans="1:26" ht="14.4" customHeight="1" x14ac:dyDescent="0.3">
      <c r="A9" s="16"/>
      <c r="B9" s="9" t="s">
        <v>6</v>
      </c>
      <c r="C9" s="17">
        <v>17025973</v>
      </c>
      <c r="D9" s="17"/>
      <c r="E9" s="17"/>
      <c r="F9" s="9"/>
      <c r="G9" s="7"/>
      <c r="H9" s="4"/>
      <c r="I9" s="4"/>
      <c r="J9" s="4"/>
      <c r="K9" s="4"/>
      <c r="L9" s="18"/>
      <c r="M9" s="4"/>
      <c r="N9" s="18"/>
      <c r="O9" s="6"/>
      <c r="P9" s="6"/>
      <c r="U9" s="1"/>
      <c r="V9" s="1"/>
    </row>
    <row r="10" spans="1:26" x14ac:dyDescent="0.3">
      <c r="A10" s="16"/>
      <c r="B10" s="19" t="s">
        <v>7</v>
      </c>
      <c r="C10" s="20">
        <v>250000239</v>
      </c>
      <c r="D10" s="20"/>
      <c r="E10" s="20"/>
      <c r="F10" s="7"/>
      <c r="G10" s="7"/>
      <c r="H10" s="4"/>
      <c r="I10" s="4"/>
      <c r="J10" s="4"/>
      <c r="K10" s="4"/>
      <c r="L10" s="18"/>
      <c r="M10" s="4"/>
      <c r="N10" s="18"/>
      <c r="O10" s="6"/>
      <c r="P10" s="6"/>
      <c r="U10" s="1"/>
      <c r="V10" s="1"/>
    </row>
    <row r="11" spans="1:26" x14ac:dyDescent="0.3">
      <c r="A11" s="16"/>
      <c r="B11" s="19" t="s">
        <v>8</v>
      </c>
      <c r="C11" s="21"/>
      <c r="D11" s="20"/>
      <c r="E11" s="20"/>
      <c r="F11" s="7"/>
      <c r="G11" s="7"/>
      <c r="H11" s="4"/>
      <c r="I11" s="4"/>
      <c r="J11" s="4"/>
      <c r="K11" s="4"/>
      <c r="L11" s="4"/>
      <c r="M11" s="4"/>
      <c r="N11" s="4"/>
      <c r="O11" s="6"/>
      <c r="P11" s="6"/>
      <c r="Q11" s="6"/>
      <c r="U11" s="1"/>
      <c r="V11" s="1"/>
    </row>
    <row r="12" spans="1:26" x14ac:dyDescent="0.3">
      <c r="A12" s="16"/>
      <c r="B12" s="22" t="s">
        <v>9</v>
      </c>
      <c r="C12" s="23"/>
      <c r="D12" s="20"/>
      <c r="E12" s="20"/>
      <c r="F12" s="7"/>
      <c r="G12" s="7"/>
      <c r="H12" s="4"/>
      <c r="I12" s="4"/>
      <c r="J12" s="4"/>
      <c r="K12" s="4"/>
      <c r="L12" s="4"/>
      <c r="M12" s="4"/>
      <c r="N12" s="4"/>
      <c r="O12" s="6"/>
      <c r="P12" s="6"/>
      <c r="Q12" s="6"/>
      <c r="U12" s="1"/>
      <c r="V12" s="1"/>
    </row>
    <row r="13" spans="1:26" x14ac:dyDescent="0.3">
      <c r="A13" s="16"/>
      <c r="B13" s="22" t="s">
        <v>10</v>
      </c>
      <c r="C13" s="23"/>
      <c r="D13" s="20"/>
      <c r="E13" s="20"/>
      <c r="F13" s="7"/>
      <c r="G13" s="7"/>
      <c r="H13" s="7"/>
      <c r="I13" s="7"/>
      <c r="J13" s="7"/>
      <c r="K13" s="7"/>
      <c r="M13" s="100"/>
      <c r="N13" s="100"/>
    </row>
    <row r="14" spans="1:26" x14ac:dyDescent="0.3">
      <c r="B14" s="24"/>
      <c r="M14" s="100"/>
      <c r="N14" s="100"/>
    </row>
    <row r="15" spans="1:26" s="25" customFormat="1" thickBot="1" x14ac:dyDescent="0.35">
      <c r="M15" s="101"/>
      <c r="N15" s="101"/>
      <c r="T15" s="26"/>
      <c r="U15" s="27"/>
      <c r="V15" s="27"/>
    </row>
    <row r="16" spans="1:26" ht="19.95" customHeight="1" x14ac:dyDescent="0.3">
      <c r="B16" s="102" t="s">
        <v>11</v>
      </c>
      <c r="C16" s="103"/>
      <c r="D16" s="103"/>
      <c r="E16" s="103"/>
      <c r="F16" s="103"/>
      <c r="G16" s="103"/>
      <c r="H16" s="103"/>
      <c r="I16" s="103"/>
      <c r="J16" s="28" t="s">
        <v>12</v>
      </c>
      <c r="K16" s="29" t="s">
        <v>13</v>
      </c>
      <c r="L16" s="29"/>
      <c r="M16" s="30" t="s">
        <v>14</v>
      </c>
      <c r="N16" s="30"/>
      <c r="O16" s="82" t="s">
        <v>15</v>
      </c>
      <c r="P16" s="83"/>
      <c r="Q16" s="83"/>
      <c r="R16" s="83"/>
      <c r="S16" s="83"/>
      <c r="T16" s="84"/>
      <c r="U16" s="85" t="s">
        <v>16</v>
      </c>
      <c r="V16" s="86"/>
      <c r="W16" s="85" t="s">
        <v>17</v>
      </c>
      <c r="X16" s="86"/>
      <c r="Y16" s="85" t="s">
        <v>18</v>
      </c>
      <c r="Z16" s="86"/>
    </row>
    <row r="17" spans="2:26" ht="41.4" x14ac:dyDescent="0.3">
      <c r="B17" s="31" t="s">
        <v>19</v>
      </c>
      <c r="C17" s="87" t="s">
        <v>20</v>
      </c>
      <c r="D17" s="87"/>
      <c r="E17" s="87"/>
      <c r="F17" s="32" t="s">
        <v>21</v>
      </c>
      <c r="G17" s="87" t="s">
        <v>22</v>
      </c>
      <c r="H17" s="87"/>
      <c r="I17" s="88"/>
      <c r="J17" s="33" t="s">
        <v>23</v>
      </c>
      <c r="K17" s="34" t="s">
        <v>24</v>
      </c>
      <c r="L17" s="35" t="s">
        <v>25</v>
      </c>
      <c r="M17" s="36" t="s">
        <v>24</v>
      </c>
      <c r="N17" s="37" t="s">
        <v>25</v>
      </c>
      <c r="O17" s="38" t="s">
        <v>26</v>
      </c>
      <c r="P17" s="39" t="s">
        <v>27</v>
      </c>
      <c r="Q17" s="39" t="s">
        <v>28</v>
      </c>
      <c r="R17" s="39" t="s">
        <v>29</v>
      </c>
      <c r="S17" s="39" t="s">
        <v>30</v>
      </c>
      <c r="T17" s="40" t="s">
        <v>31</v>
      </c>
      <c r="U17" s="31" t="s">
        <v>24</v>
      </c>
      <c r="V17" s="32" t="s">
        <v>25</v>
      </c>
      <c r="W17" s="32" t="s">
        <v>24</v>
      </c>
      <c r="X17" s="32" t="s">
        <v>25</v>
      </c>
      <c r="Y17" s="32" t="s">
        <v>24</v>
      </c>
      <c r="Z17" s="32" t="s">
        <v>25</v>
      </c>
    </row>
    <row r="18" spans="2:26" x14ac:dyDescent="0.3">
      <c r="B18" s="41" t="s">
        <v>32</v>
      </c>
      <c r="C18" s="42" t="s">
        <v>33</v>
      </c>
      <c r="D18" s="43"/>
      <c r="E18" s="44"/>
      <c r="F18" s="45" t="s">
        <v>34</v>
      </c>
      <c r="G18" s="42" t="s">
        <v>35</v>
      </c>
      <c r="H18" s="43"/>
      <c r="I18" s="46"/>
      <c r="J18" s="47">
        <v>60</v>
      </c>
      <c r="K18" s="48">
        <v>100</v>
      </c>
      <c r="L18" s="49">
        <v>200</v>
      </c>
      <c r="M18" s="48">
        <v>20</v>
      </c>
      <c r="N18" s="49">
        <v>25</v>
      </c>
      <c r="O18" s="50">
        <v>100</v>
      </c>
      <c r="P18" s="51">
        <v>3750</v>
      </c>
      <c r="Q18" s="51">
        <v>0</v>
      </c>
      <c r="R18" s="51">
        <f t="shared" ref="R18" si="0">P18+Q18</f>
        <v>3750</v>
      </c>
      <c r="S18" s="52" t="s">
        <v>36</v>
      </c>
      <c r="T18" s="53" t="s">
        <v>37</v>
      </c>
      <c r="U18" s="54">
        <f>IF($K18&lt;1,0,(($K18+$M18)*$J18)+$O18+$R18)</f>
        <v>11050</v>
      </c>
      <c r="V18" s="51">
        <f>IF($L18&lt;1,0,(($L18+$N18)*$J18)+$O18+$R18)</f>
        <v>17350</v>
      </c>
      <c r="W18" s="51">
        <f>IF($K18&lt;1,0,(($K18+$M18)*$J18)+$O18+$P18)</f>
        <v>11050</v>
      </c>
      <c r="X18" s="51">
        <f>IF($L18&lt;1,0,(($L18+$N18)*$J18)+$O18+$P18)</f>
        <v>17350</v>
      </c>
      <c r="Y18" s="51">
        <f t="shared" ref="Y18:Z20" si="1">U18-W18</f>
        <v>0</v>
      </c>
      <c r="Z18" s="51">
        <f t="shared" si="1"/>
        <v>0</v>
      </c>
    </row>
    <row r="19" spans="2:26" x14ac:dyDescent="0.3">
      <c r="B19" s="41" t="s">
        <v>32</v>
      </c>
      <c r="C19" s="42" t="s">
        <v>33</v>
      </c>
      <c r="D19" s="43"/>
      <c r="E19" s="44"/>
      <c r="F19" s="45" t="s">
        <v>38</v>
      </c>
      <c r="G19" s="42" t="s">
        <v>39</v>
      </c>
      <c r="H19" s="43"/>
      <c r="I19" s="43"/>
      <c r="J19" s="47">
        <v>60</v>
      </c>
      <c r="K19" s="48">
        <v>100</v>
      </c>
      <c r="L19" s="49">
        <v>200</v>
      </c>
      <c r="M19" s="48">
        <v>20</v>
      </c>
      <c r="N19" s="49">
        <v>25</v>
      </c>
      <c r="O19" s="50">
        <v>100</v>
      </c>
      <c r="P19" s="55">
        <v>0</v>
      </c>
      <c r="Q19" s="51">
        <v>0</v>
      </c>
      <c r="R19" s="51">
        <f>P19+Q19</f>
        <v>0</v>
      </c>
      <c r="S19" s="52" t="s">
        <v>40</v>
      </c>
      <c r="T19" s="53" t="s">
        <v>41</v>
      </c>
      <c r="U19" s="54">
        <f>IF($K19&lt;1,0,(($K19+$M19)*$J19)+$O19+$R19)</f>
        <v>7300</v>
      </c>
      <c r="V19" s="51">
        <f>IF($L19&lt;1,0,(($L19+$N19)*$J19)+$O19+$R19)</f>
        <v>13600</v>
      </c>
      <c r="W19" s="51">
        <f>IF($K19&lt;1,0,(($K19+$M19)*$J19)+$O19+$P19)</f>
        <v>7300</v>
      </c>
      <c r="X19" s="51">
        <f>IF($L19&lt;1,0,(($L19+$N19)*$J19)+$O19+$P19)</f>
        <v>13600</v>
      </c>
      <c r="Y19" s="51">
        <f t="shared" si="1"/>
        <v>0</v>
      </c>
      <c r="Z19" s="51">
        <f t="shared" si="1"/>
        <v>0</v>
      </c>
    </row>
    <row r="20" spans="2:26" x14ac:dyDescent="0.3">
      <c r="B20" s="41" t="s">
        <v>32</v>
      </c>
      <c r="C20" s="42" t="s">
        <v>33</v>
      </c>
      <c r="D20" s="43"/>
      <c r="E20" s="44"/>
      <c r="F20" s="45" t="s">
        <v>38</v>
      </c>
      <c r="G20" s="42" t="s">
        <v>39</v>
      </c>
      <c r="H20" s="43"/>
      <c r="I20" s="46"/>
      <c r="J20" s="47">
        <v>60</v>
      </c>
      <c r="K20" s="48">
        <v>0</v>
      </c>
      <c r="L20" s="49">
        <v>0</v>
      </c>
      <c r="M20" s="48">
        <v>0</v>
      </c>
      <c r="N20" s="49">
        <v>0</v>
      </c>
      <c r="O20" s="50">
        <v>100</v>
      </c>
      <c r="P20" s="51">
        <v>2000</v>
      </c>
      <c r="Q20" s="51">
        <v>0</v>
      </c>
      <c r="R20" s="51">
        <f t="shared" ref="R20:R23" si="2">P20+Q20</f>
        <v>2000</v>
      </c>
      <c r="S20" s="52" t="s">
        <v>40</v>
      </c>
      <c r="T20" s="53" t="s">
        <v>41</v>
      </c>
      <c r="U20" s="54">
        <f>IF($K20&lt;1,0,(($K20+$M20)*$J20)+$O20+$R20)</f>
        <v>0</v>
      </c>
      <c r="V20" s="51">
        <f>IF($L20&lt;1,0,(($L20+$N20)*$J20)+$O20+$R20)</f>
        <v>0</v>
      </c>
      <c r="W20" s="51">
        <f>IF($K20&lt;1,0,(($K20+$M20)*$J20)+$O20+$P20)</f>
        <v>0</v>
      </c>
      <c r="X20" s="51">
        <f>IF($L20&lt;1,0,(($L20+$N20)*$J20)+$O20+$P20)</f>
        <v>0</v>
      </c>
      <c r="Y20" s="51">
        <f t="shared" si="1"/>
        <v>0</v>
      </c>
      <c r="Z20" s="51">
        <f t="shared" si="1"/>
        <v>0</v>
      </c>
    </row>
    <row r="21" spans="2:26" x14ac:dyDescent="0.3">
      <c r="B21" s="56" t="s">
        <v>42</v>
      </c>
      <c r="C21" s="57" t="s">
        <v>42</v>
      </c>
      <c r="D21" s="58"/>
      <c r="E21" s="59"/>
      <c r="F21" s="60" t="s">
        <v>42</v>
      </c>
      <c r="G21" s="57" t="s">
        <v>42</v>
      </c>
      <c r="H21" s="58"/>
      <c r="I21" s="58"/>
      <c r="J21" s="61">
        <v>0</v>
      </c>
      <c r="K21" s="62">
        <v>0</v>
      </c>
      <c r="L21" s="63">
        <v>0</v>
      </c>
      <c r="M21" s="62">
        <v>0</v>
      </c>
      <c r="N21" s="63">
        <v>0</v>
      </c>
      <c r="O21" s="64">
        <v>0</v>
      </c>
      <c r="P21" s="65">
        <v>0</v>
      </c>
      <c r="Q21" s="65">
        <v>0</v>
      </c>
      <c r="R21" s="65">
        <v>0</v>
      </c>
      <c r="S21" s="66"/>
      <c r="T21" s="67" t="s">
        <v>42</v>
      </c>
      <c r="U21" s="68">
        <v>0</v>
      </c>
      <c r="V21" s="65">
        <v>0</v>
      </c>
      <c r="W21" s="65">
        <v>0</v>
      </c>
      <c r="X21" s="65">
        <v>0</v>
      </c>
      <c r="Y21" s="65">
        <v>0</v>
      </c>
      <c r="Z21" s="65">
        <v>0</v>
      </c>
    </row>
    <row r="22" spans="2:26" x14ac:dyDescent="0.3">
      <c r="B22" s="69" t="s">
        <v>43</v>
      </c>
      <c r="C22" s="89" t="s">
        <v>44</v>
      </c>
      <c r="D22" s="89"/>
      <c r="E22" s="89"/>
      <c r="F22" s="90" t="s">
        <v>45</v>
      </c>
      <c r="G22" s="92" t="s">
        <v>46</v>
      </c>
      <c r="H22" s="93"/>
      <c r="I22" s="94"/>
      <c r="J22" s="98">
        <v>24</v>
      </c>
      <c r="K22" s="70"/>
      <c r="L22" s="71"/>
      <c r="M22" s="70"/>
      <c r="N22" s="71"/>
      <c r="O22" s="72"/>
      <c r="P22" s="73"/>
      <c r="Q22" s="73"/>
      <c r="R22" s="74">
        <f t="shared" si="2"/>
        <v>0</v>
      </c>
      <c r="S22" s="75"/>
      <c r="T22" s="76"/>
      <c r="U22" s="77">
        <f>IF($K22&lt;1,0,(($K22+$M22)*$J22)+$O22+$R22)</f>
        <v>0</v>
      </c>
      <c r="V22" s="74">
        <f>IF($L22&lt;1,0,(($L22+$N22)*$J22)+$O22+$R22)</f>
        <v>0</v>
      </c>
      <c r="W22" s="74">
        <f>IF($K22&lt;1,0,(($K22+$M22)*$J22)+$O22+$P22)</f>
        <v>0</v>
      </c>
      <c r="X22" s="74">
        <f>IF($L22&lt;1,0,(($L22+$N22)*$J22)+$O22+$P22)</f>
        <v>0</v>
      </c>
      <c r="Y22" s="74">
        <f>U22-W22</f>
        <v>0</v>
      </c>
      <c r="Z22" s="74">
        <f>V22-X22</f>
        <v>0</v>
      </c>
    </row>
    <row r="23" spans="2:26" x14ac:dyDescent="0.3">
      <c r="B23" s="69" t="s">
        <v>47</v>
      </c>
      <c r="C23" s="89" t="s">
        <v>48</v>
      </c>
      <c r="D23" s="89"/>
      <c r="E23" s="89"/>
      <c r="F23" s="91"/>
      <c r="G23" s="95"/>
      <c r="H23" s="96"/>
      <c r="I23" s="97"/>
      <c r="J23" s="99"/>
      <c r="K23" s="70"/>
      <c r="L23" s="71"/>
      <c r="M23" s="70"/>
      <c r="N23" s="71"/>
      <c r="O23" s="72"/>
      <c r="P23" s="73"/>
      <c r="Q23" s="73"/>
      <c r="R23" s="74">
        <f t="shared" si="2"/>
        <v>0</v>
      </c>
      <c r="S23" s="75"/>
      <c r="T23" s="76"/>
      <c r="U23" s="77">
        <f>IF($K23&lt;1,0,(($K23+$M23)*$J23)+$O23+$R23)</f>
        <v>0</v>
      </c>
      <c r="V23" s="74">
        <f>IF($L23&lt;1,0,(($L23+$N23)*$J23)+$O23+$R23)</f>
        <v>0</v>
      </c>
      <c r="W23" s="74">
        <f>IF($K23&lt;1,0,(($K23+$M23)*$J23)+$O23+$P23)</f>
        <v>0</v>
      </c>
      <c r="X23" s="74">
        <f>IF($L23&lt;1,0,(($L23+$N23)*$J23)+$O23+$P23)</f>
        <v>0</v>
      </c>
      <c r="Y23" s="74">
        <f>U23-W23</f>
        <v>0</v>
      </c>
      <c r="Z23" s="74">
        <f>V23-X23</f>
        <v>0</v>
      </c>
    </row>
    <row r="25" spans="2:26" x14ac:dyDescent="0.3">
      <c r="B25" s="78" t="s">
        <v>49</v>
      </c>
      <c r="C25" s="78"/>
      <c r="D25" s="79"/>
      <c r="H25" s="80"/>
      <c r="I25" s="81"/>
      <c r="J25" s="81"/>
      <c r="K25" s="81"/>
    </row>
    <row r="26" spans="2:26" x14ac:dyDescent="0.3">
      <c r="B26" s="78" t="s">
        <v>50</v>
      </c>
      <c r="C26" s="78"/>
      <c r="D26" s="79"/>
      <c r="H26" s="80"/>
      <c r="I26" s="81"/>
      <c r="J26" s="81"/>
      <c r="K26" s="81"/>
    </row>
    <row r="27" spans="2:26" x14ac:dyDescent="0.3">
      <c r="B27" s="78" t="s">
        <v>51</v>
      </c>
      <c r="C27" s="78"/>
      <c r="D27" s="79"/>
      <c r="H27" s="80"/>
      <c r="I27" s="81"/>
      <c r="J27" s="81"/>
      <c r="K27" s="81"/>
    </row>
  </sheetData>
  <sheetProtection algorithmName="SHA-512" hashValue="/32vMH6mHdIugAu5WKN8Cqu4pExioqn9BHNMtyKFKbogdhsgk+KRBq80djRADgpkpihzDY9OXnMMiP2qIk44/Q==" saltValue="0opJx0/3qUMK8vVI4YBdVw==" spinCount="100000" sheet="1" objects="1" scenarios="1"/>
  <protectedRanges>
    <protectedRange algorithmName="SHA-512" hashValue="BLNQ89/9zRqpf8yPrQVV2E3gUQYuJQc8AjplJypD5JRWhLelrFSjINHH1RUEXpQLoawx4MnuRjNhPcIajqD+ug==" saltValue="rjhfPnPV/328bt+xMeuQYg==" spinCount="100000" sqref="A1:XFD10 A16:XFD21" name="Range1"/>
  </protectedRanges>
  <mergeCells count="15">
    <mergeCell ref="C23:E23"/>
    <mergeCell ref="F22:F23"/>
    <mergeCell ref="G22:I23"/>
    <mergeCell ref="J22:J23"/>
    <mergeCell ref="M13:N13"/>
    <mergeCell ref="M14:N14"/>
    <mergeCell ref="M15:N15"/>
    <mergeCell ref="B16:I16"/>
    <mergeCell ref="C22:E22"/>
    <mergeCell ref="O16:T16"/>
    <mergeCell ref="W16:X16"/>
    <mergeCell ref="Y16:Z16"/>
    <mergeCell ref="C17:E17"/>
    <mergeCell ref="G17:I17"/>
    <mergeCell ref="U16:V16"/>
  </mergeCells>
  <conditionalFormatting sqref="C11:C13">
    <cfRule type="containsBlanks" dxfId="1" priority="2">
      <formula>LEN(TRIM(C11))=0</formula>
    </cfRule>
  </conditionalFormatting>
  <conditionalFormatting sqref="S18:S23">
    <cfRule type="cellIs" dxfId="0" priority="1" operator="equal">
      <formula>"No"</formula>
    </cfRule>
  </conditionalFormatting>
  <dataValidations count="1">
    <dataValidation type="list" allowBlank="1" showInputMessage="1" showErrorMessage="1" sqref="S18:S23" xr:uid="{52F97E4E-943A-499A-859E-B419F4272CAB}">
      <formula1>"Yes,No"</formula1>
    </dataValidation>
  </dataValidations>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48150C6A36B8438F8005898132EF38" ma:contentTypeVersion="16" ma:contentTypeDescription="Create a new document." ma:contentTypeScope="" ma:versionID="7ac33fa4e6d48f9a17cc23427d4f16cb">
  <xsd:schema xmlns:xsd="http://www.w3.org/2001/XMLSchema" xmlns:xs="http://www.w3.org/2001/XMLSchema" xmlns:p="http://schemas.microsoft.com/office/2006/metadata/properties" xmlns:ns2="660d7b20-bb66-4bc2-9524-870c3b303bbd" xmlns:ns3="df1b41f3-df50-4a54-b279-fbf9391f70ad" targetNamespace="http://schemas.microsoft.com/office/2006/metadata/properties" ma:root="true" ma:fieldsID="879d9a99224c99540b6a58b2da3bddad" ns2:_="" ns3:_="">
    <xsd:import namespace="660d7b20-bb66-4bc2-9524-870c3b303bbd"/>
    <xsd:import namespace="df1b41f3-df50-4a54-b279-fbf9391f70a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DateTaken"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d7b20-bb66-4bc2-9524-870c3b303bb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3c9465d-281f-4598-ad4b-3d94fc39a6b8}" ma:internalName="TaxCatchAll" ma:showField="CatchAllData" ma:web="660d7b20-bb66-4bc2-9524-870c3b303bb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1b41f3-df50-4a54-b279-fbf9391f70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0bd536d-8f46-4852-bb51-62e25ac18a0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60d7b20-bb66-4bc2-9524-870c3b303bbd" xsi:nil="true"/>
    <lcf76f155ced4ddcb4097134ff3c332f xmlns="df1b41f3-df50-4a54-b279-fbf9391f70a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865050-08DA-4124-A36C-8B2AEF66E8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d7b20-bb66-4bc2-9524-870c3b303bbd"/>
    <ds:schemaRef ds:uri="df1b41f3-df50-4a54-b279-fbf9391f7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CD60AA-1C30-4887-A395-C98FDF9201F3}">
  <ds:schemaRefs>
    <ds:schemaRef ds:uri="http://schemas.microsoft.com/office/2006/metadata/properties"/>
    <ds:schemaRef ds:uri="http://schemas.microsoft.com/office/infopath/2007/PartnerControls"/>
    <ds:schemaRef ds:uri="660d7b20-bb66-4bc2-9524-870c3b303bbd"/>
    <ds:schemaRef ds:uri="df1b41f3-df50-4a54-b279-fbf9391f70ad"/>
  </ds:schemaRefs>
</ds:datastoreItem>
</file>

<file path=customXml/itemProps3.xml><?xml version="1.0" encoding="utf-8"?>
<ds:datastoreItem xmlns:ds="http://schemas.openxmlformats.org/officeDocument/2006/customXml" ds:itemID="{44316D3A-8C92-4D44-9EAE-6C4A510201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RFP #6-EC1-0125 Florida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Gomez</dc:creator>
  <cp:keywords/>
  <dc:description/>
  <cp:lastModifiedBy>Humberto Hinojosa</cp:lastModifiedBy>
  <cp:revision/>
  <dcterms:created xsi:type="dcterms:W3CDTF">2024-09-24T13:24:38Z</dcterms:created>
  <dcterms:modified xsi:type="dcterms:W3CDTF">2024-10-16T20:00:06Z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0x0101000B48150C6A36B8438F8005898132EF38</vt:lpwstr>
  </property>
  <property fmtid="{D5CDD505-2E9C-101B-9397-08002B2CF9AE}" pid="3" name="MediaServiceImageTags">
    <vt:lpwstr/>
  </property>
</Properties>
</file>